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 tabRatio="974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RIOS" sheetId="16" r:id="rId12"/>
    <sheet name="TODOS GROSS" sheetId="15" state="hidden" r:id="rId13"/>
  </sheets>
  <calcPr calcId="125725"/>
</workbook>
</file>

<file path=xl/calcChain.xml><?xml version="1.0" encoding="utf-8"?>
<calcChain xmlns="http://schemas.openxmlformats.org/spreadsheetml/2006/main">
  <c r="G10" i="4"/>
  <c r="G24" i="13"/>
  <c r="G23"/>
  <c r="F15" i="7"/>
  <c r="G17" i="13"/>
  <c r="G29"/>
  <c r="F17" i="9"/>
  <c r="F23"/>
  <c r="D62" i="14" l="1"/>
  <c r="B62"/>
  <c r="A62"/>
  <c r="D61"/>
  <c r="B61"/>
  <c r="A61"/>
  <c r="D60"/>
  <c r="B60"/>
  <c r="A60"/>
  <c r="D59"/>
  <c r="B59"/>
  <c r="A59"/>
  <c r="D58"/>
  <c r="B58"/>
  <c r="A58"/>
  <c r="D57"/>
  <c r="B57"/>
  <c r="A57"/>
  <c r="D56"/>
  <c r="B56"/>
  <c r="A56"/>
  <c r="D55"/>
  <c r="B55"/>
  <c r="A55"/>
  <c r="D54"/>
  <c r="B54"/>
  <c r="A54"/>
  <c r="D53"/>
  <c r="B53"/>
  <c r="A53"/>
  <c r="F20" i="9" l="1"/>
  <c r="F21"/>
  <c r="F22"/>
  <c r="F25"/>
  <c r="F24"/>
  <c r="F12" i="10"/>
  <c r="G17" i="8"/>
  <c r="G33" i="5"/>
  <c r="G19"/>
  <c r="H19" s="1"/>
  <c r="G30"/>
  <c r="G23"/>
  <c r="G12"/>
  <c r="G17"/>
  <c r="H30" s="1"/>
  <c r="G31"/>
  <c r="H31" s="1"/>
  <c r="G27"/>
  <c r="K32" i="4"/>
  <c r="K33"/>
  <c r="K34"/>
  <c r="K35"/>
  <c r="K36"/>
  <c r="G29"/>
  <c r="H29" s="1"/>
  <c r="G28"/>
  <c r="H28" s="1"/>
  <c r="G31"/>
  <c r="H31" s="1"/>
  <c r="K34" i="1"/>
  <c r="K27" i="5"/>
  <c r="K28"/>
  <c r="K29"/>
  <c r="K30"/>
  <c r="K31"/>
  <c r="K32"/>
  <c r="K33"/>
  <c r="I72" i="16"/>
  <c r="I70"/>
  <c r="I68"/>
  <c r="I67"/>
  <c r="I65"/>
  <c r="I64"/>
  <c r="I63"/>
  <c r="I62"/>
  <c r="I61"/>
  <c r="I60"/>
  <c r="I59"/>
  <c r="I58"/>
  <c r="I57"/>
  <c r="I56"/>
  <c r="I55"/>
  <c r="I54"/>
  <c r="I53"/>
  <c r="I51"/>
  <c r="I50"/>
  <c r="I49"/>
  <c r="I48"/>
  <c r="I46"/>
  <c r="J72"/>
  <c r="I44"/>
  <c r="I43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9"/>
  <c r="F42" i="14"/>
  <c r="F36"/>
  <c r="F30"/>
  <c r="F24"/>
  <c r="F18"/>
  <c r="H48" i="13"/>
  <c r="G48"/>
  <c r="G47"/>
  <c r="H47" s="1"/>
  <c r="G42"/>
  <c r="H42" s="1"/>
  <c r="H41"/>
  <c r="G41"/>
  <c r="G36"/>
  <c r="H36" s="1"/>
  <c r="G35"/>
  <c r="H35" s="1"/>
  <c r="G30"/>
  <c r="H30" s="1"/>
  <c r="H29"/>
  <c r="H24"/>
  <c r="H23"/>
  <c r="F10" i="6"/>
  <c r="F11"/>
  <c r="F31" i="7"/>
  <c r="F30"/>
  <c r="F29"/>
  <c r="F28"/>
  <c r="F27"/>
  <c r="F26"/>
  <c r="F25"/>
  <c r="F24"/>
  <c r="F16"/>
  <c r="F18"/>
  <c r="F13"/>
  <c r="F20"/>
  <c r="F19"/>
  <c r="F11"/>
  <c r="F14"/>
  <c r="F17"/>
  <c r="F12"/>
  <c r="F10"/>
  <c r="F33" i="9"/>
  <c r="F34"/>
  <c r="F36"/>
  <c r="F31"/>
  <c r="F35"/>
  <c r="F37"/>
  <c r="F30"/>
  <c r="F29"/>
  <c r="F32"/>
  <c r="F15"/>
  <c r="F16"/>
  <c r="F18"/>
  <c r="F19"/>
  <c r="F14"/>
  <c r="F13"/>
  <c r="F12"/>
  <c r="F11"/>
  <c r="F10"/>
  <c r="F23" i="10"/>
  <c r="F24"/>
  <c r="F25"/>
  <c r="F13"/>
  <c r="F14"/>
  <c r="F10"/>
  <c r="G16" i="8"/>
  <c r="H19" s="1"/>
  <c r="G19"/>
  <c r="H18" s="1"/>
  <c r="G12"/>
  <c r="H17" s="1"/>
  <c r="G10"/>
  <c r="H15"/>
  <c r="G15"/>
  <c r="G18"/>
  <c r="G14"/>
  <c r="H13" s="1"/>
  <c r="G20"/>
  <c r="H12" s="1"/>
  <c r="G13"/>
  <c r="G11"/>
  <c r="H10" s="1"/>
  <c r="G11" i="5"/>
  <c r="G14"/>
  <c r="G18"/>
  <c r="H23" s="1"/>
  <c r="G29"/>
  <c r="H33" s="1"/>
  <c r="G32"/>
  <c r="G26"/>
  <c r="G28"/>
  <c r="G24"/>
  <c r="G22"/>
  <c r="G16"/>
  <c r="H14"/>
  <c r="G10"/>
  <c r="G13"/>
  <c r="H13" s="1"/>
  <c r="G25"/>
  <c r="H12" s="1"/>
  <c r="G15"/>
  <c r="G21"/>
  <c r="G20"/>
  <c r="G9"/>
  <c r="H9" s="1"/>
  <c r="G44"/>
  <c r="H44" s="1"/>
  <c r="G43"/>
  <c r="H43" s="1"/>
  <c r="G41"/>
  <c r="H41" s="1"/>
  <c r="G42"/>
  <c r="H42" s="1"/>
  <c r="G40"/>
  <c r="H40" s="1"/>
  <c r="G20" i="4"/>
  <c r="H20" s="1"/>
  <c r="G18"/>
  <c r="H18" s="1"/>
  <c r="G23"/>
  <c r="H23" s="1"/>
  <c r="G25"/>
  <c r="H25" s="1"/>
  <c r="G24"/>
  <c r="H24" s="1"/>
  <c r="G27"/>
  <c r="H27" s="1"/>
  <c r="G26"/>
  <c r="H26" s="1"/>
  <c r="G30"/>
  <c r="H30" s="1"/>
  <c r="G21"/>
  <c r="H21" s="1"/>
  <c r="G16"/>
  <c r="H16" s="1"/>
  <c r="G19"/>
  <c r="H19" s="1"/>
  <c r="G14"/>
  <c r="H14" s="1"/>
  <c r="H12"/>
  <c r="G12"/>
  <c r="G22"/>
  <c r="H22" s="1"/>
  <c r="G11"/>
  <c r="H11" s="1"/>
  <c r="G15"/>
  <c r="H15" s="1"/>
  <c r="H10"/>
  <c r="G13"/>
  <c r="H13" s="1"/>
  <c r="G17"/>
  <c r="H17" s="1"/>
  <c r="G29" i="1"/>
  <c r="H29" s="1"/>
  <c r="G27"/>
  <c r="H27" s="1"/>
  <c r="G28"/>
  <c r="H28" s="1"/>
  <c r="G32"/>
  <c r="H32" s="1"/>
  <c r="G24"/>
  <c r="H24" s="1"/>
  <c r="G25"/>
  <c r="H25" s="1"/>
  <c r="G26"/>
  <c r="H26" s="1"/>
  <c r="G31"/>
  <c r="H31" s="1"/>
  <c r="G33"/>
  <c r="H33" s="1"/>
  <c r="G30"/>
  <c r="H30" s="1"/>
  <c r="G19"/>
  <c r="H19" s="1"/>
  <c r="G16"/>
  <c r="H16" s="1"/>
  <c r="G18"/>
  <c r="H18" s="1"/>
  <c r="G17"/>
  <c r="H17" s="1"/>
  <c r="G13"/>
  <c r="H13" s="1"/>
  <c r="G11"/>
  <c r="H11" s="1"/>
  <c r="G12"/>
  <c r="H12" s="1"/>
  <c r="G10"/>
  <c r="H10" s="1"/>
  <c r="G15"/>
  <c r="H15" s="1"/>
  <c r="H20" i="5" l="1"/>
  <c r="H28"/>
  <c r="H15"/>
  <c r="H17"/>
  <c r="H26"/>
  <c r="H21"/>
  <c r="H32"/>
  <c r="H10"/>
  <c r="H16"/>
  <c r="H22"/>
  <c r="H29"/>
  <c r="H24"/>
  <c r="H25"/>
  <c r="H11"/>
  <c r="H18"/>
  <c r="H27"/>
  <c r="H11" i="8"/>
  <c r="H20"/>
  <c r="H14"/>
  <c r="H16"/>
  <c r="J40" i="16"/>
  <c r="J73" s="1"/>
  <c r="D76" i="14" l="1"/>
  <c r="B76"/>
  <c r="A76"/>
  <c r="D75"/>
  <c r="B75"/>
  <c r="A75"/>
  <c r="D74"/>
  <c r="B74"/>
  <c r="A74"/>
  <c r="D73"/>
  <c r="B73"/>
  <c r="A73"/>
  <c r="D72"/>
  <c r="B72"/>
  <c r="A72"/>
  <c r="D71"/>
  <c r="B71"/>
  <c r="A71"/>
  <c r="D70"/>
  <c r="B70"/>
  <c r="A70"/>
  <c r="D69"/>
  <c r="B69"/>
  <c r="A69"/>
  <c r="D68"/>
  <c r="B68"/>
  <c r="A68"/>
  <c r="D67"/>
  <c r="B67"/>
  <c r="A67"/>
  <c r="K26" i="5"/>
  <c r="K25"/>
  <c r="K24"/>
  <c r="K23"/>
  <c r="K22"/>
  <c r="K21"/>
  <c r="K20"/>
  <c r="K33" i="1"/>
  <c r="K32"/>
  <c r="K31"/>
  <c r="K16" i="4" l="1"/>
  <c r="K17"/>
  <c r="K18"/>
  <c r="K19"/>
  <c r="K20"/>
  <c r="K21"/>
  <c r="K22"/>
  <c r="K23"/>
  <c r="K24"/>
  <c r="K25"/>
  <c r="K26"/>
  <c r="K27"/>
  <c r="K28"/>
  <c r="K29"/>
  <c r="K30"/>
  <c r="K31"/>
  <c r="F22" i="10" l="1"/>
  <c r="F16"/>
  <c r="F11"/>
  <c r="K27" i="1"/>
  <c r="K28"/>
  <c r="K29"/>
  <c r="K30"/>
  <c r="K18"/>
  <c r="K17"/>
  <c r="K16"/>
  <c r="K15"/>
  <c r="K14"/>
  <c r="K13"/>
  <c r="K12"/>
  <c r="K11"/>
  <c r="K19" i="5"/>
  <c r="K18"/>
  <c r="K17"/>
  <c r="K16"/>
  <c r="K15"/>
  <c r="K14"/>
  <c r="K13"/>
  <c r="K12"/>
  <c r="K11"/>
  <c r="F15" i="10"/>
  <c r="F46" i="13"/>
  <c r="E46"/>
  <c r="D46"/>
  <c r="C46"/>
  <c r="B46"/>
  <c r="A46"/>
  <c r="F45"/>
  <c r="E45"/>
  <c r="D45"/>
  <c r="C45"/>
  <c r="B45"/>
  <c r="A45"/>
  <c r="K10" i="8"/>
  <c r="F48" i="14" l="1"/>
  <c r="D66"/>
  <c r="B66"/>
  <c r="A66"/>
  <c r="D65"/>
  <c r="B65"/>
  <c r="A65"/>
  <c r="D64"/>
  <c r="B64"/>
  <c r="A64"/>
  <c r="G14" i="1" l="1"/>
  <c r="H14" s="1"/>
  <c r="G46" i="13" l="1"/>
  <c r="G45"/>
  <c r="G18"/>
  <c r="E47" i="14" l="1"/>
  <c r="E35"/>
  <c r="D35"/>
  <c r="C35"/>
  <c r="B35"/>
  <c r="A35"/>
  <c r="W13" i="9"/>
  <c r="W12"/>
  <c r="V13"/>
  <c r="V12"/>
  <c r="U13"/>
  <c r="U12"/>
  <c r="F12" i="14" l="1"/>
  <c r="K44" i="5" l="1"/>
  <c r="K43"/>
  <c r="K42"/>
  <c r="K41"/>
  <c r="K26" i="1"/>
  <c r="K25"/>
  <c r="E41" i="14" l="1"/>
  <c r="D41"/>
  <c r="C41"/>
  <c r="B41"/>
  <c r="A41"/>
  <c r="E40"/>
  <c r="D40"/>
  <c r="C40"/>
  <c r="B40"/>
  <c r="A40"/>
  <c r="A38"/>
  <c r="E34"/>
  <c r="D34"/>
  <c r="C34"/>
  <c r="B34"/>
  <c r="A34"/>
  <c r="A32"/>
  <c r="E29"/>
  <c r="D29"/>
  <c r="C29"/>
  <c r="B29"/>
  <c r="A29"/>
  <c r="E28"/>
  <c r="D28"/>
  <c r="C28"/>
  <c r="B28"/>
  <c r="A28"/>
  <c r="E23"/>
  <c r="D23"/>
  <c r="C23"/>
  <c r="B23"/>
  <c r="A23"/>
  <c r="E22"/>
  <c r="D22"/>
  <c r="C22"/>
  <c r="B22"/>
  <c r="E17"/>
  <c r="D17"/>
  <c r="C17"/>
  <c r="B17"/>
  <c r="A17"/>
  <c r="E16"/>
  <c r="D16"/>
  <c r="C16"/>
  <c r="B16"/>
  <c r="A16"/>
  <c r="A26"/>
  <c r="E11"/>
  <c r="D11"/>
  <c r="C11"/>
  <c r="B11"/>
  <c r="A11"/>
  <c r="E10"/>
  <c r="D10"/>
  <c r="C10"/>
  <c r="B10"/>
  <c r="A1"/>
  <c r="A6" i="6"/>
  <c r="A2"/>
  <c r="A1"/>
  <c r="A6" i="7" l="1"/>
  <c r="A2"/>
  <c r="A1"/>
  <c r="A6" i="9"/>
  <c r="A2"/>
  <c r="A1"/>
  <c r="A1" i="5"/>
  <c r="A2"/>
  <c r="A6"/>
  <c r="K19" i="8" l="1"/>
  <c r="K18"/>
  <c r="K17"/>
  <c r="K16"/>
  <c r="K15"/>
  <c r="K14"/>
  <c r="K13"/>
  <c r="K10" i="1" l="1"/>
  <c r="K12" i="8" l="1"/>
  <c r="K11"/>
  <c r="K40" i="5"/>
  <c r="K10"/>
  <c r="K9"/>
  <c r="K13" i="4"/>
  <c r="K14"/>
  <c r="K15"/>
  <c r="K12"/>
  <c r="K11"/>
  <c r="K10"/>
  <c r="K24" i="1"/>
  <c r="D52" i="14" l="1"/>
  <c r="B52"/>
  <c r="A52"/>
  <c r="A5" i="13" l="1"/>
  <c r="A5" i="8" l="1"/>
  <c r="A5" i="5"/>
  <c r="A5" i="4"/>
  <c r="F40" i="13" l="1"/>
  <c r="E40"/>
  <c r="D40"/>
  <c r="C40"/>
  <c r="B40"/>
  <c r="A40"/>
  <c r="F39"/>
  <c r="E39"/>
  <c r="D39"/>
  <c r="C39"/>
  <c r="B39"/>
  <c r="A39"/>
  <c r="A37"/>
  <c r="H39" l="1"/>
  <c r="H40"/>
  <c r="G40"/>
  <c r="G39"/>
  <c r="A34"/>
  <c r="B34"/>
  <c r="C34"/>
  <c r="D34"/>
  <c r="E34"/>
  <c r="F34"/>
  <c r="H18" l="1"/>
  <c r="H17"/>
  <c r="D47" i="14" l="1"/>
  <c r="C47"/>
  <c r="B47"/>
  <c r="A47"/>
  <c r="A45"/>
  <c r="A22" l="1"/>
  <c r="A20"/>
  <c r="A14"/>
  <c r="A10"/>
  <c r="A8"/>
  <c r="A6"/>
  <c r="A3"/>
  <c r="A2"/>
  <c r="G28" i="13" l="1"/>
  <c r="G22"/>
  <c r="F22"/>
  <c r="E22"/>
  <c r="D22"/>
  <c r="C22"/>
  <c r="B22"/>
  <c r="A22"/>
  <c r="F21"/>
  <c r="E21"/>
  <c r="D21"/>
  <c r="C21"/>
  <c r="B21"/>
  <c r="A21"/>
  <c r="A19"/>
  <c r="A31"/>
  <c r="G12"/>
  <c r="H12" s="1"/>
  <c r="G11"/>
  <c r="H11" s="1"/>
  <c r="A1"/>
  <c r="A2"/>
  <c r="A6"/>
  <c r="A7"/>
  <c r="A9"/>
  <c r="B9"/>
  <c r="C9"/>
  <c r="D9"/>
  <c r="E9"/>
  <c r="F9"/>
  <c r="G9"/>
  <c r="A10"/>
  <c r="B10"/>
  <c r="C10"/>
  <c r="D10"/>
  <c r="E10"/>
  <c r="F10"/>
  <c r="G10"/>
  <c r="A13"/>
  <c r="A15"/>
  <c r="B15"/>
  <c r="C15"/>
  <c r="D15"/>
  <c r="E15"/>
  <c r="F15"/>
  <c r="A16"/>
  <c r="B16"/>
  <c r="C16"/>
  <c r="D16"/>
  <c r="E16"/>
  <c r="F16"/>
  <c r="A25"/>
  <c r="A27"/>
  <c r="B27"/>
  <c r="C27"/>
  <c r="D27"/>
  <c r="E27"/>
  <c r="F27"/>
  <c r="A28"/>
  <c r="B28"/>
  <c r="C28"/>
  <c r="D28"/>
  <c r="E28"/>
  <c r="F28"/>
  <c r="A33"/>
  <c r="B33"/>
  <c r="C33"/>
  <c r="D33"/>
  <c r="E33"/>
  <c r="F33"/>
  <c r="A43"/>
  <c r="A1" i="12"/>
  <c r="A2"/>
  <c r="A6"/>
  <c r="A1" i="10"/>
  <c r="A2"/>
  <c r="A6"/>
  <c r="A1" i="8"/>
  <c r="A2"/>
  <c r="A6"/>
  <c r="A1" i="4"/>
  <c r="A2"/>
  <c r="A6"/>
  <c r="G16" i="13" l="1"/>
  <c r="G21"/>
  <c r="G33"/>
  <c r="G27"/>
  <c r="G34"/>
  <c r="G15"/>
</calcChain>
</file>

<file path=xl/sharedStrings.xml><?xml version="1.0" encoding="utf-8"?>
<sst xmlns="http://schemas.openxmlformats.org/spreadsheetml/2006/main" count="1078" uniqueCount="241">
  <si>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</si>
  <si>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</si>
  <si>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</si>
  <si>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</si>
  <si>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</si>
  <si>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</si>
  <si>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</si>
  <si>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</si>
  <si>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</si>
  <si>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</si>
  <si>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</si>
  <si>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</si>
  <si>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</si>
  <si>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</si>
  <si>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</si>
  <si>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</si>
  <si>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</si>
  <si>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</si>
  <si>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</si>
  <si>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</si>
  <si>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</si>
  <si>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</si>
  <si>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</si>
  <si>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DOS VUELTAS DE 9 HOYOS MEDAL PLAY</t>
  </si>
  <si>
    <t>BOCHAS ROJAS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</si>
  <si>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</si>
  <si>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</si>
  <si>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</si>
  <si>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</si>
  <si>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</si>
  <si>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</si>
  <si>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</si>
  <si>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</si>
  <si>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GOLFISTAS INTEGRADOS</t>
  </si>
  <si>
    <t>ALBATROS - CABALLEROS CLASES 09 - 10 -</t>
  </si>
  <si>
    <t>ALBATROS - DAMAS CLASES 09 - 10 -</t>
  </si>
  <si>
    <t>EAGLES - CABALLEROS CLASES 11 - 12 -</t>
  </si>
  <si>
    <t>EAGLES - DAMAS CLASES 11 - 12 -</t>
  </si>
  <si>
    <t>BIRDIES - DAMAS CLASES 2013 Y POSTERIORES</t>
  </si>
  <si>
    <t>BIRDIES - CABALLEROS CLASES 2013 Y POSTERIORES</t>
  </si>
  <si>
    <t>CABALLEROS JUVENILES (Clases 97- 98- 99- 00 - 01 - 02 y 03)</t>
  </si>
  <si>
    <t>CABALLEROS MENORES (Clases 04 - 05 y 06)</t>
  </si>
  <si>
    <t>DAMAS MENORES DE 15 AÑOS (Clases 07 Y POSTERIORES)</t>
  </si>
  <si>
    <t>CABALLEROS MENORES DE 13 AÑOS (CLASES 09 Y POSTERIROES)</t>
  </si>
  <si>
    <t>SPGC</t>
  </si>
  <si>
    <t>CABALLEROS MENORES DE 15 AÑOS (Clases 07 y Posteiroes)</t>
  </si>
  <si>
    <t>DAMAS JUVENILES Y MENORES</t>
  </si>
  <si>
    <t>HOYO 1</t>
  </si>
  <si>
    <t>CABALLEROS MENORES CLASES 04 - 05  Y  06</t>
  </si>
  <si>
    <t>CABALLEROS JUVENILES CLASES 97 - 98 - 99- 00 - 01 - 02 Y 03</t>
  </si>
  <si>
    <t>DAMAS  M 15 (CLASES 07 y Posteriores)</t>
  </si>
  <si>
    <t>CATEGORIA EAGLES (Clases 2011 y 2012)</t>
  </si>
  <si>
    <t>CATEGORIA BIRDIES (Clases 2013 y Posteriores)</t>
  </si>
  <si>
    <t xml:space="preserve"> CATEGORIA PRINCIPIANTES - 5 HOYOS -</t>
  </si>
  <si>
    <t>HOYO 10</t>
  </si>
  <si>
    <t xml:space="preserve"> </t>
  </si>
  <si>
    <t>EL VALLE DE TANDIL</t>
  </si>
  <si>
    <t>GOLF CLUB</t>
  </si>
  <si>
    <t>MARTES 01 DE MARZO DE 2022</t>
  </si>
  <si>
    <t>3° FECHA DEL RANKING - MENORES SIN HANDICAP -</t>
  </si>
  <si>
    <r>
      <t xml:space="preserve">3° FECHA DEL RANKING DE MENORES CON HANDICAP - </t>
    </r>
    <r>
      <rPr>
        <b/>
        <sz val="10"/>
        <color theme="3"/>
        <rFont val="Arial"/>
        <family val="2"/>
      </rPr>
      <t>DOS VUELTAS DE 9 HOYOS MEDAL PLAY -</t>
    </r>
  </si>
  <si>
    <t>par  damas  y caballeros  :  36  +  35  =  71</t>
  </si>
  <si>
    <t>EL VALLE DE TANDIL GOLF CLUB</t>
  </si>
  <si>
    <r>
      <t xml:space="preserve">CABALLEROS </t>
    </r>
    <r>
      <rPr>
        <b/>
        <sz val="9"/>
        <color rgb="FF00B0F0"/>
        <rFont val="Arial"/>
        <family val="2"/>
      </rPr>
      <t>MENORES DE 15</t>
    </r>
    <r>
      <rPr>
        <b/>
        <sz val="9"/>
        <color theme="0"/>
        <rFont val="Arial"/>
        <family val="2"/>
      </rPr>
      <t xml:space="preserve"> CLASES 07 Y POSTERIORES</t>
    </r>
  </si>
  <si>
    <t>MONTES JOAQUIN</t>
  </si>
  <si>
    <t>RODRIGUEZ LUCIANO</t>
  </si>
  <si>
    <t>PALENCIA EMILIO</t>
  </si>
  <si>
    <t>SARASOLA FEDERICO</t>
  </si>
  <si>
    <t>VIALI MARTIN</t>
  </si>
  <si>
    <t>HAUQUI JUAN IGNACIO</t>
  </si>
  <si>
    <t>ZANETTA MAXIMO</t>
  </si>
  <si>
    <t>JUAREZ GOÑI FRANCISCO</t>
  </si>
  <si>
    <t>PROBICITO IGNACIO</t>
  </si>
  <si>
    <t>LANCELOTTI VALENTINO</t>
  </si>
  <si>
    <t>GOTI MIGUEL</t>
  </si>
  <si>
    <t>CARACOIX PEDRO</t>
  </si>
  <si>
    <t>LANDI SANTIAGO</t>
  </si>
  <si>
    <t>ROLON ESTANISLAO</t>
  </si>
  <si>
    <t>MORDENTTI SANTIAGO</t>
  </si>
  <si>
    <t>LANDI AGUSTIN</t>
  </si>
  <si>
    <t>JARQUE FELIPE</t>
  </si>
  <si>
    <t>SANTANA PEDRO</t>
  </si>
  <si>
    <t>SARASOLA JOSE MANUEL</t>
  </si>
  <si>
    <t>SALVI SANTINO</t>
  </si>
  <si>
    <t>RAMPEZZOTTI BARTOLOME</t>
  </si>
  <si>
    <t>DURINGER BENJAMIN</t>
  </si>
  <si>
    <t>GUERENDIAIN FERMIN</t>
  </si>
  <si>
    <t>JENKINS STEVE</t>
  </si>
  <si>
    <t>MORUA CARIAC SANTIAGO</t>
  </si>
  <si>
    <t>CRUZ COSME</t>
  </si>
  <si>
    <t>PATTI NICOLAS</t>
  </si>
  <si>
    <t>GIMENEZ QUIROGA GONZALO</t>
  </si>
  <si>
    <t>FLUGUEL LUCAS IGNACIO</t>
  </si>
  <si>
    <t>GRANDINETTI ANTONIO</t>
  </si>
  <si>
    <t>LABARTHE JOAQUIN</t>
  </si>
  <si>
    <t>LUCHETTA VALENTIN</t>
  </si>
  <si>
    <t>ACTIS JUAN CRUZ</t>
  </si>
  <si>
    <t>CERESETO AUGUSTO</t>
  </si>
  <si>
    <t>GERBINO ARAUJO THIAGO VALENTIN</t>
  </si>
  <si>
    <t>SALANITRO TOMAS</t>
  </si>
  <si>
    <t>SALVI BENICIO</t>
  </si>
  <si>
    <t>JARQUE TOMAS</t>
  </si>
  <si>
    <t>VIEIRA ANTONIO</t>
  </si>
  <si>
    <t>DATOLA SANTINO</t>
  </si>
  <si>
    <t>CABRERA IÑAQUI</t>
  </si>
  <si>
    <t>ROLON FRANCISCO</t>
  </si>
  <si>
    <t>LARREGAIN GABRIEL</t>
  </si>
  <si>
    <t>PRIOLETTO SANTIAGO</t>
  </si>
  <si>
    <t>SAFE FRANCO</t>
  </si>
  <si>
    <t>GUIDO FELIPE BENJAMIN</t>
  </si>
  <si>
    <t>MOIONI DANTE</t>
  </si>
  <si>
    <t>ORTALE FELIPE</t>
  </si>
  <si>
    <t>GOTI JULIO</t>
  </si>
  <si>
    <t>BERENGENO SANTINO MARIO</t>
  </si>
  <si>
    <t>PEREZ SANTANDREA FERMIN</t>
  </si>
  <si>
    <t>ELICHIRIBEHETY RICARDO JUAN</t>
  </si>
  <si>
    <t>REPETTO JUAN CRUZ</t>
  </si>
  <si>
    <t>DABOS BENJAMIN</t>
  </si>
  <si>
    <t>BERCHOT TOMAS</t>
  </si>
  <si>
    <t>ARMANI SANTIAGO</t>
  </si>
  <si>
    <t>BRISIGHELLI LUCA</t>
  </si>
  <si>
    <t>FERNANDEZ FRANCISCO</t>
  </si>
  <si>
    <t>MICHELLI TOMAS</t>
  </si>
  <si>
    <t>MORUA CARIAC MATEO</t>
  </si>
  <si>
    <t>ROSAS IGNACIO</t>
  </si>
  <si>
    <t>MICHELINI RAMIRO</t>
  </si>
  <si>
    <t>BILBAO FRANCISCO EUGENIO</t>
  </si>
  <si>
    <t>NASSR TOMAS FRANCISCO</t>
  </si>
  <si>
    <t>ACUÑA TOBIAS</t>
  </si>
  <si>
    <t>GUEVARA GUIDO</t>
  </si>
  <si>
    <t>MOYANO MAYRA BELEN</t>
  </si>
  <si>
    <t>DANIEL KATJA</t>
  </si>
  <si>
    <t>CACACE ISABELLA</t>
  </si>
  <si>
    <t>JENKINS UMA</t>
  </si>
  <si>
    <t>DEPREZ UMMA</t>
  </si>
  <si>
    <r>
      <t xml:space="preserve">DAMAS  </t>
    </r>
    <r>
      <rPr>
        <b/>
        <sz val="9"/>
        <color rgb="FFFFFF00"/>
        <rFont val="Arial"/>
        <family val="2"/>
      </rPr>
      <t>JUVENILES</t>
    </r>
    <r>
      <rPr>
        <b/>
        <sz val="9"/>
        <color theme="0"/>
        <rFont val="Arial"/>
        <family val="2"/>
      </rPr>
      <t xml:space="preserve"> Y M 18</t>
    </r>
  </si>
  <si>
    <t>MORAN ASTESANO VALENTINA</t>
  </si>
  <si>
    <t>AYESA SOFIA ITZIAR</t>
  </si>
  <si>
    <t>ARANO ROCIO</t>
  </si>
  <si>
    <t>SERRES SCHEFFER JOSEFINA</t>
  </si>
  <si>
    <t>OLIVERI ANGELINA</t>
  </si>
  <si>
    <t>POLITA NUÑEZ MAITE</t>
  </si>
  <si>
    <t>ERRECART GIMENA</t>
  </si>
  <si>
    <t>COLOMBIER JULIA</t>
  </si>
  <si>
    <t>RAMPOLDI SARA</t>
  </si>
  <si>
    <t>SUAREZ MILAGROS</t>
  </si>
  <si>
    <t>MARTIN IARA</t>
  </si>
  <si>
    <t>ALVAREZ RAMIRO</t>
  </si>
  <si>
    <t>DO COBO MAXIMO</t>
  </si>
  <si>
    <t>GOTI ALFONSO</t>
  </si>
  <si>
    <t>MOYANO JOAQUIN URIEL</t>
  </si>
  <si>
    <t>FALCON PERRETTI ORESTE JONAS</t>
  </si>
  <si>
    <t>LAGOS TOMAS</t>
  </si>
  <si>
    <t>ZUBIZARRETA MATEO</t>
  </si>
  <si>
    <t>ALEMAN BENJAMIN</t>
  </si>
  <si>
    <t>CICCOLA SANTINO</t>
  </si>
  <si>
    <t>PARDO LORENZO</t>
  </si>
  <si>
    <t>PARASUCO AXEL GONZALO</t>
  </si>
  <si>
    <t>CASTRO SANTINO</t>
  </si>
  <si>
    <t>HAUQUI MANUEL</t>
  </si>
  <si>
    <t>PATTI VICENTE</t>
  </si>
  <si>
    <t>CRUZ AUGUSTO</t>
  </si>
  <si>
    <t>DESPERES MARIA PAZ</t>
  </si>
  <si>
    <t>JARQUE VIOLETA</t>
  </si>
  <si>
    <t>MUNAR FELIX</t>
  </si>
  <si>
    <t>VEIGA MARTINA RENATA</t>
  </si>
  <si>
    <t>MAYORANO ISABELA</t>
  </si>
  <si>
    <t>SALANUEVA JULIANA</t>
  </si>
  <si>
    <t>POLITA NUÑEZ LUCIA</t>
  </si>
  <si>
    <t>CEJAS CATALINA</t>
  </si>
  <si>
    <t>PORCEL MARGARITA</t>
  </si>
  <si>
    <t>BIONDELLI ALLEGRA</t>
  </si>
  <si>
    <t>RAMPEZZOTI JUSTINA</t>
  </si>
  <si>
    <t>CHOCO HIPOLITO</t>
  </si>
  <si>
    <t>JUAREZ GOÑI BENJAMIN</t>
  </si>
  <si>
    <t>CICCOLA FRANCESCO</t>
  </si>
  <si>
    <t>MORELLO JUAN</t>
  </si>
  <si>
    <t>RIVAS BAUTISTA</t>
  </si>
  <si>
    <t>FLORES BELLINI IGNACIO</t>
  </si>
  <si>
    <t>GUERENDIAIN CLEMENTE</t>
  </si>
  <si>
    <t>ELICHIRIBEHETY TOMAS</t>
  </si>
  <si>
    <t>LAMORTE JUAN SEBASTIAN</t>
  </si>
  <si>
    <t>ELICHIRIBEHETY PEDRO</t>
  </si>
  <si>
    <t>FALLICO GONZALEZ JOAQUIN</t>
  </si>
  <si>
    <t>LAPETINA ZOE</t>
  </si>
  <si>
    <t>BIONDELLI BOSSO ANGELINA</t>
  </si>
  <si>
    <t>ASTESANO FERMIN</t>
  </si>
  <si>
    <t>MURILLO JOAQUIN</t>
  </si>
  <si>
    <t>MORELLO BAUTISTA</t>
  </si>
  <si>
    <t>BERIGUISTAIN VALENTINO</t>
  </si>
  <si>
    <t>MA KARTHE FRANCISCO</t>
  </si>
  <si>
    <t>SARASOLA PEDRO</t>
  </si>
  <si>
    <t>PORCEL RENZO</t>
  </si>
  <si>
    <t>15.12</t>
  </si>
  <si>
    <t>VERELLEN TRINIDAD</t>
  </si>
  <si>
    <t>MUNAR DANTE</t>
  </si>
  <si>
    <t>CATEGORIA PROMOCIONALES A HCP</t>
  </si>
  <si>
    <t>CEJAS SANTIAGO</t>
  </si>
  <si>
    <t>POLLERO SIMON</t>
  </si>
  <si>
    <t>SANTANA JOAQUIN</t>
  </si>
  <si>
    <t>ULLUA BAUTISTA -alb-</t>
  </si>
  <si>
    <t>CATEGORIA ALBATROS (Clases 09 y 10)</t>
  </si>
  <si>
    <t>ECHEGOYEN JAIME</t>
  </si>
  <si>
    <t>DE LA TORRE BENJAMIN</t>
  </si>
  <si>
    <t>GALOPPO SANTINO</t>
  </si>
  <si>
    <t>REYNOSA JOAQUIN</t>
  </si>
  <si>
    <t>CICCOLA RODRIGO</t>
  </si>
  <si>
    <t>PORTIS SANTIAGO</t>
  </si>
  <si>
    <t>TRIGO FELICITAS</t>
  </si>
  <si>
    <t>COSTANTINO FELIPE</t>
  </si>
  <si>
    <t>NÚÑEZ EZEQUIEL</t>
  </si>
  <si>
    <t>MENDES DIZ ELEONORA</t>
  </si>
  <si>
    <t>MA KARTHE PUCILLO MIA</t>
  </si>
  <si>
    <t>PORCEL ALFONSINA</t>
  </si>
  <si>
    <t>MDPGC</t>
  </si>
  <si>
    <t>TGC</t>
  </si>
  <si>
    <t>CMDP</t>
  </si>
  <si>
    <t>EVTGC</t>
  </si>
  <si>
    <t>RAMPOLDI SARA ALESSIA</t>
  </si>
  <si>
    <t>NGC</t>
  </si>
  <si>
    <t>CSCPGB</t>
  </si>
  <si>
    <t>LPSA</t>
  </si>
  <si>
    <t>GCAZ</t>
  </si>
  <si>
    <t>GCD</t>
  </si>
  <si>
    <t>VGGC</t>
  </si>
  <si>
    <t>ML</t>
  </si>
  <si>
    <t>ULLUA BAUTISTA</t>
  </si>
  <si>
    <t>RAMPEZZOTTI JUSTINA</t>
  </si>
  <si>
    <t>3AGC</t>
  </si>
  <si>
    <t>SANMGC</t>
  </si>
  <si>
    <t>CG</t>
  </si>
  <si>
    <t>P</t>
  </si>
  <si>
    <t>L</t>
  </si>
  <si>
    <t>D</t>
  </si>
  <si>
    <t>E</t>
  </si>
  <si>
    <t>S</t>
  </si>
  <si>
    <t>C</t>
  </si>
  <si>
    <r>
      <t xml:space="preserve">HAUQUI MANUEL </t>
    </r>
    <r>
      <rPr>
        <b/>
        <sz val="15"/>
        <color indexed="17"/>
        <rFont val="Arial"/>
        <family val="2"/>
      </rPr>
      <t>(U 6 H 30)</t>
    </r>
  </si>
  <si>
    <r>
      <t xml:space="preserve">CRUZ AUGUSTO </t>
    </r>
    <r>
      <rPr>
        <b/>
        <sz val="15"/>
        <color indexed="17"/>
        <rFont val="Arial"/>
        <family val="2"/>
      </rPr>
      <t>(U 6 H 31)</t>
    </r>
  </si>
  <si>
    <r>
      <t xml:space="preserve">CASTRO SANTINO </t>
    </r>
    <r>
      <rPr>
        <b/>
        <sz val="15"/>
        <color indexed="17"/>
        <rFont val="Arial"/>
        <family val="2"/>
      </rPr>
      <t>(U 6 H 32)</t>
    </r>
  </si>
  <si>
    <t>P.OFF</t>
  </si>
</sst>
</file>

<file path=xl/styles.xml><?xml version="1.0" encoding="utf-8"?>
<styleSheet xmlns="http://schemas.openxmlformats.org/spreadsheetml/2006/main">
  <numFmts count="4">
    <numFmt numFmtId="164" formatCode="dd/mm/yyyy;@"/>
    <numFmt numFmtId="165" formatCode="[$-C0A]General"/>
    <numFmt numFmtId="166" formatCode="0.0"/>
    <numFmt numFmtId="167" formatCode="[$-C0A]dd/mm/yyyy"/>
  </numFmts>
  <fonts count="49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sz val="12"/>
      <color theme="1"/>
      <name val="Arial1"/>
    </font>
    <font>
      <sz val="12"/>
      <color theme="1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sz val="25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sz val="9"/>
      <name val="Arial1"/>
    </font>
    <font>
      <b/>
      <sz val="9"/>
      <color indexed="10"/>
      <name val="Arial"/>
      <family val="2"/>
    </font>
    <font>
      <sz val="9"/>
      <color theme="1"/>
      <name val="Arial1"/>
    </font>
    <font>
      <sz val="9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rgb="FFFFFF00"/>
      <name val="Arial"/>
      <family val="2"/>
    </font>
    <font>
      <b/>
      <sz val="9"/>
      <name val="Arial1"/>
    </font>
    <font>
      <b/>
      <sz val="9"/>
      <color rgb="FFFF0000"/>
      <name val="Arial1"/>
    </font>
    <font>
      <b/>
      <sz val="15"/>
      <color indexed="17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2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8" fillId="0" borderId="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8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19" xfId="0" applyFont="1" applyFill="1" applyBorder="1"/>
    <xf numFmtId="164" fontId="1" fillId="0" borderId="20" xfId="0" applyNumberFormat="1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6" fontId="22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18" xfId="0" applyFont="1" applyFill="1" applyBorder="1"/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28" fillId="0" borderId="0" xfId="0" applyFont="1"/>
    <xf numFmtId="0" fontId="31" fillId="0" borderId="0" xfId="0" applyFont="1" applyAlignment="1">
      <alignment horizontal="center"/>
    </xf>
    <xf numFmtId="0" fontId="31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1" fillId="6" borderId="1" xfId="0" applyFont="1" applyFill="1" applyBorder="1" applyAlignment="1">
      <alignment horizontal="center"/>
    </xf>
    <xf numFmtId="0" fontId="32" fillId="0" borderId="0" xfId="0" applyFont="1"/>
    <xf numFmtId="0" fontId="33" fillId="0" borderId="2" xfId="0" applyFont="1" applyBorder="1" applyAlignment="1">
      <alignment horizontal="center"/>
    </xf>
    <xf numFmtId="0" fontId="33" fillId="7" borderId="2" xfId="0" applyFont="1" applyFill="1" applyBorder="1" applyAlignment="1">
      <alignment horizontal="center"/>
    </xf>
    <xf numFmtId="0" fontId="32" fillId="0" borderId="2" xfId="0" applyFont="1" applyBorder="1"/>
    <xf numFmtId="0" fontId="32" fillId="0" borderId="2" xfId="0" applyFont="1" applyBorder="1" applyAlignment="1">
      <alignment horizontal="center"/>
    </xf>
    <xf numFmtId="0" fontId="32" fillId="8" borderId="2" xfId="0" applyFont="1" applyFill="1" applyBorder="1" applyAlignment="1">
      <alignment horizontal="center"/>
    </xf>
    <xf numFmtId="0" fontId="32" fillId="7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1" fillId="6" borderId="10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165" fontId="29" fillId="0" borderId="0" xfId="3" applyFont="1" applyFill="1" applyBorder="1" applyAlignment="1">
      <alignment vertical="center"/>
    </xf>
    <xf numFmtId="167" fontId="30" fillId="0" borderId="0" xfId="3" applyNumberFormat="1" applyFont="1" applyFill="1" applyBorder="1" applyAlignment="1">
      <alignment horizontal="center" vertical="center"/>
    </xf>
    <xf numFmtId="164" fontId="29" fillId="0" borderId="0" xfId="3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4" fillId="0" borderId="0" xfId="0" applyFont="1"/>
    <xf numFmtId="0" fontId="16" fillId="0" borderId="0" xfId="0" applyFont="1"/>
    <xf numFmtId="0" fontId="21" fillId="0" borderId="0" xfId="0" applyFont="1"/>
    <xf numFmtId="0" fontId="21" fillId="0" borderId="0" xfId="0" applyFont="1" applyFill="1"/>
    <xf numFmtId="20" fontId="21" fillId="0" borderId="0" xfId="0" applyNumberFormat="1" applyFont="1" applyFill="1"/>
    <xf numFmtId="20" fontId="21" fillId="0" borderId="18" xfId="0" applyNumberFormat="1" applyFont="1" applyFill="1" applyBorder="1" applyAlignment="1">
      <alignment horizontal="center"/>
    </xf>
    <xf numFmtId="0" fontId="21" fillId="0" borderId="28" xfId="0" applyFont="1" applyFill="1" applyBorder="1"/>
    <xf numFmtId="0" fontId="21" fillId="0" borderId="29" xfId="0" applyFont="1" applyFill="1" applyBorder="1" applyAlignment="1">
      <alignment horizontal="center"/>
    </xf>
    <xf numFmtId="0" fontId="21" fillId="0" borderId="29" xfId="0" applyFont="1" applyFill="1" applyBorder="1"/>
    <xf numFmtId="0" fontId="21" fillId="0" borderId="30" xfId="0" applyFont="1" applyFill="1" applyBorder="1"/>
    <xf numFmtId="0" fontId="20" fillId="0" borderId="0" xfId="0" applyFont="1" applyFill="1" applyAlignment="1">
      <alignment horizontal="center"/>
    </xf>
    <xf numFmtId="0" fontId="21" fillId="0" borderId="3" xfId="0" applyFont="1" applyFill="1" applyBorder="1"/>
    <xf numFmtId="0" fontId="21" fillId="0" borderId="2" xfId="0" applyFont="1" applyFill="1" applyBorder="1" applyAlignment="1">
      <alignment horizontal="center"/>
    </xf>
    <xf numFmtId="0" fontId="21" fillId="0" borderId="2" xfId="0" applyFont="1" applyFill="1" applyBorder="1"/>
    <xf numFmtId="0" fontId="21" fillId="0" borderId="2" xfId="0" applyFont="1" applyFill="1" applyBorder="1" applyAlignment="1"/>
    <xf numFmtId="0" fontId="21" fillId="0" borderId="4" xfId="0" applyFont="1" applyFill="1" applyBorder="1" applyAlignment="1">
      <alignment horizontal="center"/>
    </xf>
    <xf numFmtId="20" fontId="21" fillId="0" borderId="31" xfId="0" applyNumberFormat="1" applyFont="1" applyFill="1" applyBorder="1" applyAlignment="1">
      <alignment horizontal="center"/>
    </xf>
    <xf numFmtId="0" fontId="21" fillId="0" borderId="13" xfId="0" applyFont="1" applyFill="1" applyBorder="1"/>
    <xf numFmtId="0" fontId="21" fillId="0" borderId="32" xfId="0" applyFont="1" applyFill="1" applyBorder="1" applyAlignment="1">
      <alignment horizontal="center"/>
    </xf>
    <xf numFmtId="20" fontId="21" fillId="0" borderId="33" xfId="0" applyNumberFormat="1" applyFont="1" applyFill="1" applyBorder="1" applyAlignment="1">
      <alignment horizontal="center"/>
    </xf>
    <xf numFmtId="165" fontId="39" fillId="0" borderId="29" xfId="3" applyFont="1" applyFill="1" applyBorder="1"/>
    <xf numFmtId="2" fontId="39" fillId="0" borderId="29" xfId="3" applyNumberFormat="1" applyFont="1" applyFill="1" applyBorder="1" applyAlignment="1">
      <alignment horizontal="center"/>
    </xf>
    <xf numFmtId="165" fontId="39" fillId="0" borderId="2" xfId="3" applyFont="1" applyFill="1" applyBorder="1"/>
    <xf numFmtId="2" fontId="39" fillId="0" borderId="2" xfId="3" applyNumberFormat="1" applyFont="1" applyFill="1" applyBorder="1" applyAlignment="1">
      <alignment horizontal="center"/>
    </xf>
    <xf numFmtId="2" fontId="39" fillId="0" borderId="4" xfId="3" applyNumberFormat="1" applyFont="1" applyFill="1" applyBorder="1" applyAlignment="1">
      <alignment horizontal="center"/>
    </xf>
    <xf numFmtId="165" fontId="39" fillId="0" borderId="32" xfId="3" applyFont="1" applyFill="1" applyBorder="1"/>
    <xf numFmtId="2" fontId="39" fillId="0" borderId="32" xfId="3" applyNumberFormat="1" applyFont="1" applyFill="1" applyBorder="1" applyAlignment="1">
      <alignment horizontal="center"/>
    </xf>
    <xf numFmtId="0" fontId="21" fillId="0" borderId="32" xfId="0" applyFont="1" applyFill="1" applyBorder="1"/>
    <xf numFmtId="2" fontId="39" fillId="0" borderId="30" xfId="3" applyNumberFormat="1" applyFont="1" applyFill="1" applyBorder="1" applyAlignment="1">
      <alignment horizontal="center"/>
    </xf>
    <xf numFmtId="0" fontId="38" fillId="11" borderId="1" xfId="0" applyFont="1" applyFill="1" applyBorder="1" applyAlignment="1">
      <alignment horizontal="center"/>
    </xf>
    <xf numFmtId="0" fontId="21" fillId="0" borderId="35" xfId="0" applyFont="1" applyFill="1" applyBorder="1"/>
    <xf numFmtId="165" fontId="39" fillId="0" borderId="36" xfId="3" applyFont="1" applyFill="1" applyBorder="1"/>
    <xf numFmtId="2" fontId="39" fillId="0" borderId="37" xfId="3" applyNumberFormat="1" applyFont="1" applyFill="1" applyBorder="1" applyAlignment="1">
      <alignment horizontal="center"/>
    </xf>
    <xf numFmtId="2" fontId="39" fillId="0" borderId="2" xfId="3" quotePrefix="1" applyNumberFormat="1" applyFont="1" applyFill="1" applyBorder="1" applyAlignment="1">
      <alignment horizontal="center"/>
    </xf>
    <xf numFmtId="0" fontId="21" fillId="0" borderId="38" xfId="0" applyFont="1" applyFill="1" applyBorder="1"/>
    <xf numFmtId="2" fontId="39" fillId="0" borderId="39" xfId="3" quotePrefix="1" applyNumberFormat="1" applyFont="1" applyFill="1" applyBorder="1" applyAlignment="1">
      <alignment horizontal="center"/>
    </xf>
    <xf numFmtId="2" fontId="39" fillId="0" borderId="39" xfId="3" applyNumberFormat="1" applyFont="1" applyFill="1" applyBorder="1" applyAlignment="1">
      <alignment horizontal="center"/>
    </xf>
    <xf numFmtId="2" fontId="39" fillId="0" borderId="40" xfId="3" quotePrefix="1" applyNumberFormat="1" applyFont="1" applyFill="1" applyBorder="1" applyAlignment="1">
      <alignment horizontal="center"/>
    </xf>
    <xf numFmtId="20" fontId="21" fillId="0" borderId="41" xfId="0" applyNumberFormat="1" applyFont="1" applyFill="1" applyBorder="1" applyAlignment="1">
      <alignment horizontal="center"/>
    </xf>
    <xf numFmtId="2" fontId="39" fillId="0" borderId="29" xfId="3" quotePrefix="1" applyNumberFormat="1" applyFont="1" applyFill="1" applyBorder="1" applyAlignment="1">
      <alignment horizontal="center"/>
    </xf>
    <xf numFmtId="2" fontId="39" fillId="0" borderId="30" xfId="3" quotePrefix="1" applyNumberFormat="1" applyFont="1" applyFill="1" applyBorder="1" applyAlignment="1">
      <alignment horizontal="center"/>
    </xf>
    <xf numFmtId="20" fontId="21" fillId="0" borderId="12" xfId="0" applyNumberFormat="1" applyFont="1" applyFill="1" applyBorder="1" applyAlignment="1">
      <alignment horizontal="center"/>
    </xf>
    <xf numFmtId="2" fontId="39" fillId="0" borderId="4" xfId="3" quotePrefix="1" applyNumberFormat="1" applyFont="1" applyFill="1" applyBorder="1" applyAlignment="1">
      <alignment horizontal="center"/>
    </xf>
    <xf numFmtId="2" fontId="39" fillId="0" borderId="32" xfId="3" quotePrefix="1" applyNumberFormat="1" applyFont="1" applyFill="1" applyBorder="1" applyAlignment="1">
      <alignment horizontal="center"/>
    </xf>
    <xf numFmtId="2" fontId="39" fillId="0" borderId="15" xfId="3" quotePrefix="1" applyNumberFormat="1" applyFont="1" applyFill="1" applyBorder="1" applyAlignment="1">
      <alignment horizontal="center"/>
    </xf>
    <xf numFmtId="165" fontId="41" fillId="0" borderId="2" xfId="3" applyFont="1" applyFill="1" applyBorder="1" applyAlignment="1"/>
    <xf numFmtId="165" fontId="41" fillId="0" borderId="39" xfId="3" applyFont="1" applyFill="1" applyBorder="1" applyAlignment="1"/>
    <xf numFmtId="165" fontId="41" fillId="0" borderId="29" xfId="3" applyFont="1" applyFill="1" applyBorder="1" applyAlignment="1"/>
    <xf numFmtId="0" fontId="21" fillId="0" borderId="36" xfId="0" applyFont="1" applyFill="1" applyBorder="1"/>
    <xf numFmtId="2" fontId="39" fillId="0" borderId="36" xfId="3" applyNumberFormat="1" applyFont="1" applyFill="1" applyBorder="1" applyAlignment="1">
      <alignment horizontal="center"/>
    </xf>
    <xf numFmtId="0" fontId="38" fillId="12" borderId="1" xfId="0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166" fontId="21" fillId="0" borderId="0" xfId="0" applyNumberFormat="1" applyFont="1" applyAlignment="1">
      <alignment horizontal="center"/>
    </xf>
    <xf numFmtId="0" fontId="42" fillId="0" borderId="0" xfId="0" applyFont="1"/>
    <xf numFmtId="166" fontId="16" fillId="0" borderId="0" xfId="0" applyNumberFormat="1" applyFont="1" applyAlignment="1">
      <alignment horizontal="center"/>
    </xf>
    <xf numFmtId="0" fontId="6" fillId="0" borderId="19" xfId="0" applyFont="1" applyFill="1" applyBorder="1"/>
    <xf numFmtId="0" fontId="7" fillId="0" borderId="32" xfId="0" applyFont="1" applyFill="1" applyBorder="1" applyAlignment="1">
      <alignment horizontal="center"/>
    </xf>
    <xf numFmtId="164" fontId="7" fillId="0" borderId="32" xfId="0" applyNumberFormat="1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65" fontId="39" fillId="0" borderId="39" xfId="3" applyFont="1" applyFill="1" applyBorder="1"/>
    <xf numFmtId="20" fontId="21" fillId="0" borderId="19" xfId="0" applyNumberFormat="1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1" fillId="0" borderId="36" xfId="0" applyFont="1" applyFill="1" applyBorder="1" applyAlignment="1"/>
    <xf numFmtId="0" fontId="21" fillId="0" borderId="36" xfId="0" applyFont="1" applyFill="1" applyBorder="1" applyAlignment="1">
      <alignment horizontal="center"/>
    </xf>
    <xf numFmtId="0" fontId="21" fillId="14" borderId="2" xfId="0" applyFont="1" applyFill="1" applyBorder="1" applyAlignment="1"/>
    <xf numFmtId="0" fontId="21" fillId="0" borderId="37" xfId="0" applyFont="1" applyFill="1" applyBorder="1" applyAlignment="1">
      <alignment horizontal="center"/>
    </xf>
    <xf numFmtId="0" fontId="21" fillId="14" borderId="39" xfId="0" applyFont="1" applyFill="1" applyBorder="1" applyAlignment="1"/>
    <xf numFmtId="0" fontId="21" fillId="0" borderId="39" xfId="0" applyFont="1" applyFill="1" applyBorder="1" applyAlignment="1">
      <alignment horizontal="center"/>
    </xf>
    <xf numFmtId="0" fontId="21" fillId="0" borderId="40" xfId="0" applyFont="1" applyFill="1" applyBorder="1" applyAlignment="1">
      <alignment horizontal="center"/>
    </xf>
    <xf numFmtId="0" fontId="38" fillId="0" borderId="0" xfId="0" applyFont="1" applyFill="1" applyAlignment="1">
      <alignment horizontal="center"/>
    </xf>
    <xf numFmtId="0" fontId="21" fillId="0" borderId="39" xfId="0" applyFont="1" applyFill="1" applyBorder="1" applyAlignment="1"/>
    <xf numFmtId="2" fontId="39" fillId="0" borderId="15" xfId="3" applyNumberFormat="1" applyFont="1" applyFill="1" applyBorder="1" applyAlignment="1">
      <alignment horizontal="center"/>
    </xf>
    <xf numFmtId="0" fontId="21" fillId="0" borderId="39" xfId="0" applyFont="1" applyFill="1" applyBorder="1"/>
    <xf numFmtId="2" fontId="39" fillId="0" borderId="40" xfId="3" applyNumberFormat="1" applyFont="1" applyFill="1" applyBorder="1" applyAlignment="1">
      <alignment horizontal="center"/>
    </xf>
    <xf numFmtId="20" fontId="21" fillId="0" borderId="47" xfId="0" applyNumberFormat="1" applyFont="1" applyFill="1" applyBorder="1" applyAlignment="1">
      <alignment horizontal="center"/>
    </xf>
    <xf numFmtId="165" fontId="39" fillId="6" borderId="29" xfId="3" applyFont="1" applyFill="1" applyBorder="1"/>
    <xf numFmtId="0" fontId="21" fillId="6" borderId="32" xfId="0" applyFont="1" applyFill="1" applyBorder="1"/>
    <xf numFmtId="165" fontId="39" fillId="15" borderId="2" xfId="3" applyFont="1" applyFill="1" applyBorder="1"/>
    <xf numFmtId="165" fontId="39" fillId="16" borderId="2" xfId="3" applyFont="1" applyFill="1" applyBorder="1"/>
    <xf numFmtId="165" fontId="39" fillId="15" borderId="32" xfId="3" applyFont="1" applyFill="1" applyBorder="1"/>
    <xf numFmtId="0" fontId="21" fillId="0" borderId="6" xfId="0" applyFont="1" applyFill="1" applyBorder="1"/>
    <xf numFmtId="20" fontId="21" fillId="0" borderId="20" xfId="0" applyNumberFormat="1" applyFont="1" applyFill="1" applyBorder="1" applyAlignment="1">
      <alignment horizontal="center"/>
    </xf>
    <xf numFmtId="165" fontId="41" fillId="15" borderId="2" xfId="3" applyFont="1" applyFill="1" applyBorder="1" applyAlignment="1"/>
    <xf numFmtId="165" fontId="46" fillId="17" borderId="39" xfId="3" applyFont="1" applyFill="1" applyBorder="1"/>
    <xf numFmtId="0" fontId="6" fillId="6" borderId="3" xfId="0" applyFont="1" applyFill="1" applyBorder="1"/>
    <xf numFmtId="0" fontId="6" fillId="8" borderId="3" xfId="0" applyFont="1" applyFill="1" applyBorder="1"/>
    <xf numFmtId="0" fontId="43" fillId="6" borderId="2" xfId="0" applyFont="1" applyFill="1" applyBorder="1" applyAlignment="1"/>
    <xf numFmtId="165" fontId="47" fillId="6" borderId="2" xfId="3" applyFont="1" applyFill="1" applyBorder="1"/>
    <xf numFmtId="165" fontId="47" fillId="6" borderId="29" xfId="3" applyFont="1" applyFill="1" applyBorder="1" applyAlignment="1"/>
    <xf numFmtId="0" fontId="26" fillId="6" borderId="18" xfId="0" applyFont="1" applyFill="1" applyBorder="1"/>
    <xf numFmtId="0" fontId="5" fillId="0" borderId="9" xfId="0" quotePrefix="1" applyFont="1" applyFill="1" applyBorder="1" applyAlignment="1">
      <alignment horizontal="center"/>
    </xf>
    <xf numFmtId="0" fontId="7" fillId="2" borderId="12" xfId="0" quotePrefix="1" applyFont="1" applyFill="1" applyBorder="1" applyAlignment="1">
      <alignment horizontal="center"/>
    </xf>
    <xf numFmtId="0" fontId="5" fillId="0" borderId="14" xfId="0" quotePrefix="1" applyFont="1" applyFill="1" applyBorder="1" applyAlignment="1">
      <alignment horizontal="center"/>
    </xf>
    <xf numFmtId="0" fontId="26" fillId="6" borderId="19" xfId="0" applyFont="1" applyFill="1" applyBorder="1"/>
    <xf numFmtId="0" fontId="5" fillId="0" borderId="46" xfId="0" quotePrefix="1" applyFont="1" applyFill="1" applyBorder="1" applyAlignment="1">
      <alignment horizontal="center"/>
    </xf>
    <xf numFmtId="0" fontId="7" fillId="2" borderId="20" xfId="0" quotePrefix="1" applyFont="1" applyFill="1" applyBorder="1" applyAlignment="1">
      <alignment horizontal="center"/>
    </xf>
    <xf numFmtId="0" fontId="5" fillId="0" borderId="42" xfId="0" quotePrefix="1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8" fillId="0" borderId="2" xfId="0" quotePrefix="1" applyFont="1" applyFill="1" applyBorder="1" applyAlignment="1">
      <alignment horizontal="center"/>
    </xf>
    <xf numFmtId="0" fontId="7" fillId="0" borderId="2" xfId="0" quotePrefix="1" applyFont="1" applyFill="1" applyBorder="1" applyAlignment="1">
      <alignment horizontal="center"/>
    </xf>
    <xf numFmtId="0" fontId="7" fillId="0" borderId="9" xfId="0" quotePrefix="1" applyFont="1" applyFill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0" fontId="26" fillId="6" borderId="3" xfId="0" applyFont="1" applyFill="1" applyBorder="1"/>
    <xf numFmtId="0" fontId="5" fillId="6" borderId="42" xfId="0" applyFont="1" applyFill="1" applyBorder="1" applyAlignment="1">
      <alignment horizontal="center"/>
    </xf>
    <xf numFmtId="165" fontId="47" fillId="6" borderId="32" xfId="3" applyFont="1" applyFill="1" applyBorder="1"/>
    <xf numFmtId="0" fontId="26" fillId="6" borderId="13" xfId="0" applyFont="1" applyFill="1" applyBorder="1"/>
    <xf numFmtId="0" fontId="11" fillId="0" borderId="32" xfId="0" applyFont="1" applyFill="1" applyBorder="1" applyAlignment="1">
      <alignment horizontal="center"/>
    </xf>
    <xf numFmtId="164" fontId="11" fillId="0" borderId="32" xfId="0" applyNumberFormat="1" applyFont="1" applyFill="1" applyBorder="1" applyAlignment="1">
      <alignment horizontal="center"/>
    </xf>
    <xf numFmtId="0" fontId="8" fillId="0" borderId="32" xfId="0" quotePrefix="1" applyFont="1" applyFill="1" applyBorder="1" applyAlignment="1">
      <alignment horizontal="center"/>
    </xf>
    <xf numFmtId="0" fontId="7" fillId="0" borderId="32" xfId="0" quotePrefix="1" applyFont="1" applyFill="1" applyBorder="1" applyAlignment="1">
      <alignment horizontal="center"/>
    </xf>
    <xf numFmtId="0" fontId="7" fillId="0" borderId="46" xfId="0" quotePrefix="1" applyFont="1" applyFill="1" applyBorder="1" applyAlignment="1">
      <alignment horizontal="center"/>
    </xf>
    <xf numFmtId="0" fontId="5" fillId="0" borderId="48" xfId="0" quotePrefix="1" applyFont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1" fillId="0" borderId="47" xfId="0" applyFont="1" applyFill="1" applyBorder="1"/>
    <xf numFmtId="0" fontId="1" fillId="0" borderId="47" xfId="0" applyFont="1" applyFill="1" applyBorder="1" applyAlignment="1">
      <alignment horizontal="center"/>
    </xf>
    <xf numFmtId="164" fontId="1" fillId="0" borderId="41" xfId="0" applyNumberFormat="1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6" fillId="0" borderId="13" xfId="0" applyFont="1" applyBorder="1"/>
    <xf numFmtId="0" fontId="7" fillId="0" borderId="5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3" xfId="0" applyFont="1" applyFill="1" applyBorder="1"/>
    <xf numFmtId="0" fontId="8" fillId="0" borderId="32" xfId="0" applyFont="1" applyFill="1" applyBorder="1" applyAlignment="1">
      <alignment horizontal="center"/>
    </xf>
    <xf numFmtId="0" fontId="7" fillId="0" borderId="46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6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3" fillId="3" borderId="2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5" borderId="16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38" fillId="13" borderId="25" xfId="0" applyFont="1" applyFill="1" applyBorder="1" applyAlignment="1">
      <alignment horizontal="center" vertical="center"/>
    </xf>
    <xf numFmtId="0" fontId="38" fillId="13" borderId="26" xfId="0" applyFont="1" applyFill="1" applyBorder="1" applyAlignment="1">
      <alignment horizontal="center" vertical="center"/>
    </xf>
    <xf numFmtId="0" fontId="38" fillId="13" borderId="27" xfId="0" applyFont="1" applyFill="1" applyBorder="1" applyAlignment="1">
      <alignment horizontal="center" vertical="center"/>
    </xf>
    <xf numFmtId="0" fontId="38" fillId="13" borderId="23" xfId="0" applyFont="1" applyFill="1" applyBorder="1" applyAlignment="1">
      <alignment horizontal="center" vertical="center"/>
    </xf>
    <xf numFmtId="0" fontId="38" fillId="13" borderId="34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3" fillId="4" borderId="8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5" fillId="9" borderId="2" xfId="0" applyFont="1" applyFill="1" applyBorder="1" applyAlignment="1">
      <alignment horizontal="center"/>
    </xf>
    <xf numFmtId="0" fontId="31" fillId="0" borderId="43" xfId="0" applyFont="1" applyFill="1" applyBorder="1" applyAlignment="1">
      <alignment horizontal="center"/>
    </xf>
    <xf numFmtId="0" fontId="31" fillId="0" borderId="44" xfId="0" applyFont="1" applyFill="1" applyBorder="1" applyAlignment="1">
      <alignment horizontal="center"/>
    </xf>
    <xf numFmtId="0" fontId="31" fillId="0" borderId="45" xfId="0" applyFont="1" applyFill="1" applyBorder="1" applyAlignment="1">
      <alignment horizontal="center"/>
    </xf>
    <xf numFmtId="0" fontId="37" fillId="10" borderId="8" xfId="0" applyFont="1" applyFill="1" applyBorder="1" applyAlignment="1">
      <alignment horizontal="center"/>
    </xf>
    <xf numFmtId="0" fontId="37" fillId="10" borderId="16" xfId="0" applyFont="1" applyFill="1" applyBorder="1" applyAlignment="1">
      <alignment horizontal="center"/>
    </xf>
    <xf numFmtId="0" fontId="37" fillId="10" borderId="10" xfId="0" applyFont="1" applyFill="1" applyBorder="1" applyAlignment="1">
      <alignment horizontal="center"/>
    </xf>
    <xf numFmtId="0" fontId="38" fillId="13" borderId="44" xfId="0" applyFont="1" applyFill="1" applyBorder="1" applyAlignment="1">
      <alignment horizontal="center" vertical="center"/>
    </xf>
    <xf numFmtId="0" fontId="38" fillId="13" borderId="45" xfId="0" applyFont="1" applyFill="1" applyBorder="1" applyAlignment="1">
      <alignment horizontal="center" vertical="center"/>
    </xf>
    <xf numFmtId="0" fontId="40" fillId="9" borderId="8" xfId="0" applyFont="1" applyFill="1" applyBorder="1" applyAlignment="1">
      <alignment horizontal="center"/>
    </xf>
    <xf numFmtId="0" fontId="40" fillId="9" borderId="16" xfId="0" applyFont="1" applyFill="1" applyBorder="1" applyAlignment="1">
      <alignment horizontal="center"/>
    </xf>
    <xf numFmtId="0" fontId="40" fillId="9" borderId="10" xfId="0" applyFont="1" applyFill="1" applyBorder="1" applyAlignment="1">
      <alignment horizontal="center"/>
    </xf>
    <xf numFmtId="0" fontId="38" fillId="13" borderId="43" xfId="0" applyFont="1" applyFill="1" applyBorder="1" applyAlignment="1">
      <alignment horizontal="center" vertical="center"/>
    </xf>
  </cellXfs>
  <cellStyles count="5">
    <cellStyle name="Excel Built-in Normal" xfId="2"/>
    <cellStyle name="Excel Built-in Normal 1" xfId="4"/>
    <cellStyle name="Excel Built-in Normal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11" bestFit="1" customWidth="1"/>
    <col min="3" max="3" width="12" style="11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6384" width="11.42578125" style="1"/>
  </cols>
  <sheetData>
    <row r="1" spans="1:11" ht="30.75">
      <c r="A1" s="247" t="s">
        <v>56</v>
      </c>
      <c r="B1" s="247"/>
      <c r="C1" s="247"/>
      <c r="D1" s="247"/>
      <c r="E1" s="247"/>
      <c r="F1" s="247"/>
      <c r="G1" s="247"/>
      <c r="H1" s="247"/>
    </row>
    <row r="2" spans="1:11" ht="23.25">
      <c r="A2" s="251" t="s">
        <v>57</v>
      </c>
      <c r="B2" s="251"/>
      <c r="C2" s="251"/>
      <c r="D2" s="251"/>
      <c r="E2" s="251"/>
      <c r="F2" s="251"/>
      <c r="G2" s="251"/>
      <c r="H2" s="251"/>
    </row>
    <row r="3" spans="1:11" ht="19.5">
      <c r="A3" s="248" t="s">
        <v>7</v>
      </c>
      <c r="B3" s="248"/>
      <c r="C3" s="248"/>
      <c r="D3" s="248"/>
      <c r="E3" s="248"/>
      <c r="F3" s="248"/>
      <c r="G3" s="248"/>
      <c r="H3" s="248"/>
    </row>
    <row r="4" spans="1:11" ht="26.25">
      <c r="A4" s="249" t="s">
        <v>11</v>
      </c>
      <c r="B4" s="249"/>
      <c r="C4" s="249"/>
      <c r="D4" s="249"/>
      <c r="E4" s="249"/>
      <c r="F4" s="249"/>
      <c r="G4" s="249"/>
      <c r="H4" s="249"/>
    </row>
    <row r="5" spans="1:11" ht="19.5">
      <c r="A5" s="250" t="s">
        <v>23</v>
      </c>
      <c r="B5" s="250"/>
      <c r="C5" s="250"/>
      <c r="D5" s="250"/>
      <c r="E5" s="250"/>
      <c r="F5" s="250"/>
      <c r="G5" s="250"/>
      <c r="H5" s="250"/>
    </row>
    <row r="6" spans="1:11" ht="19.5">
      <c r="A6" s="243" t="s">
        <v>58</v>
      </c>
      <c r="B6" s="243"/>
      <c r="C6" s="243"/>
      <c r="D6" s="243"/>
      <c r="E6" s="243"/>
      <c r="F6" s="243"/>
      <c r="G6" s="243"/>
      <c r="H6" s="243"/>
    </row>
    <row r="7" spans="1:11" ht="19.5" thickBot="1">
      <c r="A7" s="2"/>
    </row>
    <row r="8" spans="1:11" ht="19.5" thickBot="1">
      <c r="A8" s="244" t="s">
        <v>40</v>
      </c>
      <c r="B8" s="245"/>
      <c r="C8" s="245"/>
      <c r="D8" s="245"/>
      <c r="E8" s="245"/>
      <c r="F8" s="245"/>
      <c r="G8" s="245"/>
      <c r="H8" s="246"/>
    </row>
    <row r="9" spans="1:11" s="3" customFormat="1" ht="20.25" thickBot="1">
      <c r="A9" s="4" t="s">
        <v>0</v>
      </c>
      <c r="B9" s="8" t="s">
        <v>9</v>
      </c>
      <c r="C9" s="8" t="s">
        <v>21</v>
      </c>
      <c r="D9" s="4" t="s">
        <v>1</v>
      </c>
      <c r="E9" s="4" t="s">
        <v>2</v>
      </c>
      <c r="F9" s="19" t="s">
        <v>3</v>
      </c>
      <c r="G9" s="18" t="s">
        <v>4</v>
      </c>
      <c r="H9" s="20" t="s">
        <v>5</v>
      </c>
      <c r="K9" s="63" t="s">
        <v>25</v>
      </c>
    </row>
    <row r="10" spans="1:11" ht="20.25" thickBot="1">
      <c r="A10" s="38" t="s">
        <v>128</v>
      </c>
      <c r="B10" s="52" t="s">
        <v>217</v>
      </c>
      <c r="C10" s="53">
        <v>37164</v>
      </c>
      <c r="D10" s="39">
        <v>-1</v>
      </c>
      <c r="E10" s="36">
        <v>41</v>
      </c>
      <c r="F10" s="40">
        <v>34</v>
      </c>
      <c r="G10" s="211">
        <f t="shared" ref="G10:G19" si="0">SUM(E10:F10)</f>
        <v>75</v>
      </c>
      <c r="H10" s="21">
        <f t="shared" ref="H10:H19" si="1">SUM(G10-D10)</f>
        <v>76</v>
      </c>
      <c r="I10" s="27" t="s">
        <v>15</v>
      </c>
      <c r="K10" s="24">
        <f t="shared" ref="K10:K18" si="2">(F10-D10*0.5)</f>
        <v>34.5</v>
      </c>
    </row>
    <row r="11" spans="1:11" ht="20.25" thickBot="1">
      <c r="A11" s="38" t="s">
        <v>126</v>
      </c>
      <c r="B11" s="52" t="s">
        <v>214</v>
      </c>
      <c r="C11" s="53">
        <v>37347</v>
      </c>
      <c r="D11" s="39">
        <v>2</v>
      </c>
      <c r="E11" s="36">
        <v>37</v>
      </c>
      <c r="F11" s="40">
        <v>42</v>
      </c>
      <c r="G11" s="211">
        <f t="shared" si="0"/>
        <v>79</v>
      </c>
      <c r="H11" s="21">
        <f t="shared" si="1"/>
        <v>77</v>
      </c>
      <c r="I11" s="27" t="s">
        <v>16</v>
      </c>
      <c r="K11" s="24">
        <f t="shared" si="2"/>
        <v>41</v>
      </c>
    </row>
    <row r="12" spans="1:11" ht="20.25" thickBot="1">
      <c r="A12" s="38" t="s">
        <v>127</v>
      </c>
      <c r="B12" s="52" t="s">
        <v>214</v>
      </c>
      <c r="C12" s="53">
        <v>37079</v>
      </c>
      <c r="D12" s="39">
        <v>1</v>
      </c>
      <c r="E12" s="36">
        <v>43</v>
      </c>
      <c r="F12" s="40">
        <v>38</v>
      </c>
      <c r="G12" s="22">
        <f t="shared" si="0"/>
        <v>81</v>
      </c>
      <c r="H12" s="21">
        <f t="shared" si="1"/>
        <v>80</v>
      </c>
      <c r="K12" s="24">
        <f t="shared" si="2"/>
        <v>37.5</v>
      </c>
    </row>
    <row r="13" spans="1:11" ht="20.25" thickBot="1">
      <c r="A13" s="38" t="s">
        <v>123</v>
      </c>
      <c r="B13" s="52" t="s">
        <v>44</v>
      </c>
      <c r="C13" s="53">
        <v>37110</v>
      </c>
      <c r="D13" s="39">
        <v>6</v>
      </c>
      <c r="E13" s="36">
        <v>42</v>
      </c>
      <c r="F13" s="40">
        <v>39</v>
      </c>
      <c r="G13" s="22">
        <f t="shared" si="0"/>
        <v>81</v>
      </c>
      <c r="H13" s="227">
        <f t="shared" si="1"/>
        <v>75</v>
      </c>
      <c r="I13" s="31" t="s">
        <v>18</v>
      </c>
      <c r="K13" s="24">
        <f t="shared" si="2"/>
        <v>36</v>
      </c>
    </row>
    <row r="14" spans="1:11" ht="19.5">
      <c r="A14" s="38" t="s">
        <v>125</v>
      </c>
      <c r="B14" s="52" t="s">
        <v>215</v>
      </c>
      <c r="C14" s="53">
        <v>36383</v>
      </c>
      <c r="D14" s="39">
        <v>2</v>
      </c>
      <c r="E14" s="36">
        <v>39</v>
      </c>
      <c r="F14" s="40">
        <v>42</v>
      </c>
      <c r="G14" s="22">
        <f t="shared" si="0"/>
        <v>81</v>
      </c>
      <c r="H14" s="21">
        <f t="shared" si="1"/>
        <v>79</v>
      </c>
      <c r="K14" s="24">
        <f t="shared" si="2"/>
        <v>41</v>
      </c>
    </row>
    <row r="15" spans="1:11" ht="20.25" thickBot="1">
      <c r="A15" s="38" t="s">
        <v>129</v>
      </c>
      <c r="B15" s="52" t="s">
        <v>216</v>
      </c>
      <c r="C15" s="53">
        <v>37832</v>
      </c>
      <c r="D15" s="39">
        <v>-1</v>
      </c>
      <c r="E15" s="36">
        <v>42</v>
      </c>
      <c r="F15" s="40">
        <v>42</v>
      </c>
      <c r="G15" s="22">
        <f t="shared" si="0"/>
        <v>84</v>
      </c>
      <c r="H15" s="21">
        <f t="shared" si="1"/>
        <v>85</v>
      </c>
      <c r="K15" s="24">
        <f t="shared" si="2"/>
        <v>42.5</v>
      </c>
    </row>
    <row r="16" spans="1:11" ht="20.25" thickBot="1">
      <c r="A16" s="38" t="s">
        <v>120</v>
      </c>
      <c r="B16" s="52" t="s">
        <v>216</v>
      </c>
      <c r="C16" s="53">
        <v>36734</v>
      </c>
      <c r="D16" s="39">
        <v>17</v>
      </c>
      <c r="E16" s="36">
        <v>47</v>
      </c>
      <c r="F16" s="40">
        <v>41</v>
      </c>
      <c r="G16" s="22">
        <f t="shared" si="0"/>
        <v>88</v>
      </c>
      <c r="H16" s="227">
        <f t="shared" si="1"/>
        <v>71</v>
      </c>
      <c r="I16" s="31" t="s">
        <v>17</v>
      </c>
      <c r="K16" s="24">
        <f t="shared" si="2"/>
        <v>32.5</v>
      </c>
    </row>
    <row r="17" spans="1:11" ht="19.5">
      <c r="A17" s="38" t="s">
        <v>122</v>
      </c>
      <c r="B17" s="52" t="s">
        <v>217</v>
      </c>
      <c r="C17" s="53">
        <v>36626</v>
      </c>
      <c r="D17" s="39">
        <v>7</v>
      </c>
      <c r="E17" s="36">
        <v>49</v>
      </c>
      <c r="F17" s="40">
        <v>42</v>
      </c>
      <c r="G17" s="22">
        <f t="shared" si="0"/>
        <v>91</v>
      </c>
      <c r="H17" s="21">
        <f t="shared" si="1"/>
        <v>84</v>
      </c>
      <c r="K17" s="24">
        <f t="shared" si="2"/>
        <v>38.5</v>
      </c>
    </row>
    <row r="18" spans="1:11" ht="19.5">
      <c r="A18" s="38" t="s">
        <v>121</v>
      </c>
      <c r="B18" s="52" t="s">
        <v>217</v>
      </c>
      <c r="C18" s="53">
        <v>37238</v>
      </c>
      <c r="D18" s="39">
        <v>12</v>
      </c>
      <c r="E18" s="36">
        <v>53</v>
      </c>
      <c r="F18" s="40">
        <v>40</v>
      </c>
      <c r="G18" s="22">
        <f t="shared" si="0"/>
        <v>93</v>
      </c>
      <c r="H18" s="21">
        <f t="shared" si="1"/>
        <v>81</v>
      </c>
      <c r="K18" s="24">
        <f t="shared" si="2"/>
        <v>34</v>
      </c>
    </row>
    <row r="19" spans="1:11" ht="19.5">
      <c r="A19" s="38" t="s">
        <v>119</v>
      </c>
      <c r="B19" s="52" t="s">
        <v>217</v>
      </c>
      <c r="C19" s="53">
        <v>37749</v>
      </c>
      <c r="D19" s="39">
        <v>29</v>
      </c>
      <c r="E19" s="36">
        <v>61</v>
      </c>
      <c r="F19" s="40">
        <v>52</v>
      </c>
      <c r="G19" s="22">
        <f t="shared" si="0"/>
        <v>113</v>
      </c>
      <c r="H19" s="21">
        <f t="shared" si="1"/>
        <v>84</v>
      </c>
    </row>
    <row r="20" spans="1:11" ht="20.25" thickBot="1">
      <c r="A20" s="236" t="s">
        <v>124</v>
      </c>
      <c r="B20" s="221" t="s">
        <v>216</v>
      </c>
      <c r="C20" s="222">
        <v>37442</v>
      </c>
      <c r="D20" s="237" t="s">
        <v>5</v>
      </c>
      <c r="E20" s="162" t="s">
        <v>231</v>
      </c>
      <c r="F20" s="238" t="s">
        <v>29</v>
      </c>
      <c r="G20" s="209" t="s">
        <v>10</v>
      </c>
      <c r="H20" s="226" t="s">
        <v>10</v>
      </c>
    </row>
    <row r="21" spans="1:11" ht="19.5" thickBot="1">
      <c r="B21" s="1"/>
      <c r="C21" s="1"/>
      <c r="D21" s="1"/>
      <c r="E21" s="1"/>
      <c r="F21" s="1"/>
      <c r="G21" s="1"/>
      <c r="H21" s="1"/>
    </row>
    <row r="22" spans="1:11" ht="20.25" thickBot="1">
      <c r="A22" s="240" t="s">
        <v>46</v>
      </c>
      <c r="B22" s="241"/>
      <c r="C22" s="241"/>
      <c r="D22" s="241"/>
      <c r="E22" s="241"/>
      <c r="F22" s="241"/>
      <c r="G22" s="241"/>
      <c r="H22" s="242"/>
    </row>
    <row r="23" spans="1:11" ht="20.25" thickBot="1">
      <c r="A23" s="4" t="s">
        <v>6</v>
      </c>
      <c r="B23" s="8" t="s">
        <v>9</v>
      </c>
      <c r="C23" s="8" t="s">
        <v>21</v>
      </c>
      <c r="D23" s="4" t="s">
        <v>1</v>
      </c>
      <c r="E23" s="4" t="s">
        <v>2</v>
      </c>
      <c r="F23" s="19" t="s">
        <v>3</v>
      </c>
      <c r="G23" s="18" t="s">
        <v>4</v>
      </c>
      <c r="H23" s="20" t="s">
        <v>5</v>
      </c>
      <c r="K23" s="63" t="s">
        <v>25</v>
      </c>
    </row>
    <row r="24" spans="1:11" ht="20.25" thickBot="1">
      <c r="A24" s="38" t="s">
        <v>141</v>
      </c>
      <c r="B24" s="52" t="s">
        <v>44</v>
      </c>
      <c r="C24" s="53">
        <v>38803</v>
      </c>
      <c r="D24" s="39">
        <v>6</v>
      </c>
      <c r="E24" s="36">
        <v>38</v>
      </c>
      <c r="F24" s="40">
        <v>36</v>
      </c>
      <c r="G24" s="211">
        <f t="shared" ref="G24:G33" si="3">SUM(E24:F24)</f>
        <v>74</v>
      </c>
      <c r="H24" s="21">
        <f t="shared" ref="H24:H33" si="4">SUM(G24-D24)</f>
        <v>68</v>
      </c>
      <c r="I24" s="27" t="s">
        <v>15</v>
      </c>
      <c r="K24" s="24">
        <f t="shared" ref="K24:K34" si="5">(F24-D24*0.5)</f>
        <v>33</v>
      </c>
    </row>
    <row r="25" spans="1:11" ht="20.25" thickBot="1">
      <c r="A25" s="38" t="s">
        <v>140</v>
      </c>
      <c r="B25" s="52" t="s">
        <v>44</v>
      </c>
      <c r="C25" s="53">
        <v>38821</v>
      </c>
      <c r="D25" s="39">
        <v>6</v>
      </c>
      <c r="E25" s="36">
        <v>42</v>
      </c>
      <c r="F25" s="40">
        <v>41</v>
      </c>
      <c r="G25" s="211">
        <f t="shared" si="3"/>
        <v>83</v>
      </c>
      <c r="H25" s="21">
        <f t="shared" si="4"/>
        <v>77</v>
      </c>
      <c r="I25" s="27" t="s">
        <v>16</v>
      </c>
      <c r="K25" s="24">
        <f t="shared" si="5"/>
        <v>38</v>
      </c>
    </row>
    <row r="26" spans="1:11" ht="20.25" thickBot="1">
      <c r="A26" s="38" t="s">
        <v>139</v>
      </c>
      <c r="B26" s="52" t="s">
        <v>219</v>
      </c>
      <c r="C26" s="53">
        <v>38411</v>
      </c>
      <c r="D26" s="39">
        <v>9</v>
      </c>
      <c r="E26" s="36">
        <v>45</v>
      </c>
      <c r="F26" s="40">
        <v>40</v>
      </c>
      <c r="G26" s="22">
        <f t="shared" si="3"/>
        <v>85</v>
      </c>
      <c r="H26" s="21">
        <f t="shared" si="4"/>
        <v>76</v>
      </c>
      <c r="I26" s="31" t="s">
        <v>18</v>
      </c>
      <c r="K26" s="24">
        <f t="shared" si="5"/>
        <v>35.5</v>
      </c>
    </row>
    <row r="27" spans="1:11" ht="19.5">
      <c r="A27" s="38" t="s">
        <v>218</v>
      </c>
      <c r="B27" s="52" t="s">
        <v>216</v>
      </c>
      <c r="C27" s="53">
        <v>38986</v>
      </c>
      <c r="D27" s="39">
        <v>2</v>
      </c>
      <c r="E27" s="36">
        <v>45</v>
      </c>
      <c r="F27" s="40">
        <v>41</v>
      </c>
      <c r="G27" s="22">
        <f t="shared" si="3"/>
        <v>86</v>
      </c>
      <c r="H27" s="21">
        <f t="shared" si="4"/>
        <v>84</v>
      </c>
      <c r="K27" s="24">
        <f t="shared" si="5"/>
        <v>40</v>
      </c>
    </row>
    <row r="28" spans="1:11" ht="19.5">
      <c r="A28" s="38" t="s">
        <v>143</v>
      </c>
      <c r="B28" s="52" t="s">
        <v>219</v>
      </c>
      <c r="C28" s="53">
        <v>38989</v>
      </c>
      <c r="D28" s="39">
        <v>4</v>
      </c>
      <c r="E28" s="36">
        <v>41</v>
      </c>
      <c r="F28" s="40">
        <v>45</v>
      </c>
      <c r="G28" s="22">
        <f t="shared" si="3"/>
        <v>86</v>
      </c>
      <c r="H28" s="21">
        <f t="shared" si="4"/>
        <v>82</v>
      </c>
      <c r="K28" s="24">
        <f t="shared" si="5"/>
        <v>43</v>
      </c>
    </row>
    <row r="29" spans="1:11" ht="20.25" thickBot="1">
      <c r="A29" s="198" t="s">
        <v>145</v>
      </c>
      <c r="B29" s="52" t="s">
        <v>216</v>
      </c>
      <c r="C29" s="53">
        <v>37984</v>
      </c>
      <c r="D29" s="39">
        <v>1</v>
      </c>
      <c r="E29" s="36">
        <v>40</v>
      </c>
      <c r="F29" s="40">
        <v>46</v>
      </c>
      <c r="G29" s="22">
        <f t="shared" si="3"/>
        <v>86</v>
      </c>
      <c r="H29" s="21">
        <f t="shared" si="4"/>
        <v>85</v>
      </c>
      <c r="K29" s="24">
        <f t="shared" si="5"/>
        <v>45.5</v>
      </c>
    </row>
    <row r="30" spans="1:11" ht="20.25" thickBot="1">
      <c r="A30" s="38" t="s">
        <v>136</v>
      </c>
      <c r="B30" s="52" t="s">
        <v>219</v>
      </c>
      <c r="C30" s="53">
        <v>38885</v>
      </c>
      <c r="D30" s="39">
        <v>16</v>
      </c>
      <c r="E30" s="36">
        <v>47</v>
      </c>
      <c r="F30" s="40">
        <v>42</v>
      </c>
      <c r="G30" s="22">
        <f t="shared" si="3"/>
        <v>89</v>
      </c>
      <c r="H30" s="21">
        <f t="shared" si="4"/>
        <v>73</v>
      </c>
      <c r="I30" s="31" t="s">
        <v>17</v>
      </c>
      <c r="K30" s="24">
        <f t="shared" si="5"/>
        <v>34</v>
      </c>
    </row>
    <row r="31" spans="1:11" ht="19.5">
      <c r="A31" s="38" t="s">
        <v>138</v>
      </c>
      <c r="B31" s="52" t="s">
        <v>215</v>
      </c>
      <c r="C31" s="53">
        <v>38887</v>
      </c>
      <c r="D31" s="39">
        <v>9</v>
      </c>
      <c r="E31" s="36">
        <v>43</v>
      </c>
      <c r="F31" s="40">
        <v>47</v>
      </c>
      <c r="G31" s="22">
        <f t="shared" si="3"/>
        <v>90</v>
      </c>
      <c r="H31" s="21">
        <f t="shared" si="4"/>
        <v>81</v>
      </c>
      <c r="K31" s="24">
        <f t="shared" si="5"/>
        <v>42.5</v>
      </c>
    </row>
    <row r="32" spans="1:11" ht="19.5">
      <c r="A32" s="38" t="s">
        <v>142</v>
      </c>
      <c r="B32" s="52" t="s">
        <v>216</v>
      </c>
      <c r="C32" s="53">
        <v>38257</v>
      </c>
      <c r="D32" s="39">
        <v>5</v>
      </c>
      <c r="E32" s="36">
        <v>45</v>
      </c>
      <c r="F32" s="40">
        <v>47</v>
      </c>
      <c r="G32" s="22">
        <f t="shared" si="3"/>
        <v>92</v>
      </c>
      <c r="H32" s="21">
        <f t="shared" si="4"/>
        <v>87</v>
      </c>
      <c r="K32" s="24">
        <f t="shared" si="5"/>
        <v>44.5</v>
      </c>
    </row>
    <row r="33" spans="1:11" ht="19.5">
      <c r="A33" s="198" t="s">
        <v>137</v>
      </c>
      <c r="B33" s="52" t="s">
        <v>214</v>
      </c>
      <c r="C33" s="53">
        <v>37876</v>
      </c>
      <c r="D33" s="39">
        <v>10</v>
      </c>
      <c r="E33" s="36">
        <v>45</v>
      </c>
      <c r="F33" s="40">
        <v>48</v>
      </c>
      <c r="G33" s="22">
        <f t="shared" si="3"/>
        <v>93</v>
      </c>
      <c r="H33" s="21">
        <f t="shared" si="4"/>
        <v>83</v>
      </c>
      <c r="K33" s="24">
        <f t="shared" si="5"/>
        <v>43</v>
      </c>
    </row>
    <row r="34" spans="1:11" ht="20.25" thickBot="1">
      <c r="A34" s="220" t="s">
        <v>146</v>
      </c>
      <c r="B34" s="221" t="s">
        <v>216</v>
      </c>
      <c r="C34" s="222">
        <v>38873</v>
      </c>
      <c r="D34" s="223" t="s">
        <v>10</v>
      </c>
      <c r="E34" s="224" t="s">
        <v>10</v>
      </c>
      <c r="F34" s="225" t="s">
        <v>10</v>
      </c>
      <c r="G34" s="209" t="s">
        <v>10</v>
      </c>
      <c r="H34" s="226" t="s">
        <v>10</v>
      </c>
      <c r="K34" s="24" t="e">
        <f t="shared" si="5"/>
        <v>#VALUE!</v>
      </c>
    </row>
  </sheetData>
  <sortState ref="A24:H34">
    <sortCondition ref="G24:G34"/>
    <sortCondition ref="F24:F34"/>
    <sortCondition ref="E24:E34"/>
  </sortState>
  <mergeCells count="8">
    <mergeCell ref="A22:H22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48"/>
  <sheetViews>
    <sheetView zoomScale="70" zoomScaleNormal="70" workbookViewId="0">
      <selection sqref="A1:H1"/>
    </sheetView>
  </sheetViews>
  <sheetFormatPr baseColWidth="10" defaultRowHeight="19.5"/>
  <cols>
    <col min="1" max="1" width="33.42578125" style="12" customWidth="1"/>
    <col min="2" max="2" width="13.140625" style="12" bestFit="1" customWidth="1"/>
    <col min="3" max="3" width="11.140625" style="30" customWidth="1"/>
    <col min="4" max="6" width="4.85546875" style="12" bestFit="1" customWidth="1"/>
    <col min="7" max="7" width="10.28515625" style="12" bestFit="1" customWidth="1"/>
    <col min="8" max="8" width="4.85546875" style="33" bestFit="1" customWidth="1"/>
    <col min="9" max="9" width="13.140625" style="12" bestFit="1" customWidth="1"/>
    <col min="10" max="10" width="4.42578125" style="12" bestFit="1" customWidth="1"/>
    <col min="11" max="16384" width="11.42578125" style="12"/>
  </cols>
  <sheetData>
    <row r="1" spans="1:10">
      <c r="A1" s="264" t="str">
        <f>JUV!A1</f>
        <v>EL VALLE DE TANDIL</v>
      </c>
      <c r="B1" s="264"/>
      <c r="C1" s="264"/>
      <c r="D1" s="264"/>
      <c r="E1" s="264"/>
      <c r="F1" s="264"/>
      <c r="G1" s="264"/>
      <c r="H1" s="264"/>
      <c r="I1" s="13"/>
      <c r="J1" s="41"/>
    </row>
    <row r="2" spans="1:10">
      <c r="A2" s="271" t="str">
        <f>JUV!A2</f>
        <v>GOLF CLUB</v>
      </c>
      <c r="B2" s="271"/>
      <c r="C2" s="271"/>
      <c r="D2" s="271"/>
      <c r="E2" s="271"/>
      <c r="F2" s="271"/>
      <c r="G2" s="271"/>
      <c r="H2" s="271"/>
      <c r="I2" s="13"/>
      <c r="J2" s="41"/>
    </row>
    <row r="3" spans="1:10">
      <c r="A3" s="264" t="s">
        <v>7</v>
      </c>
      <c r="B3" s="264"/>
      <c r="C3" s="264"/>
      <c r="D3" s="264"/>
      <c r="E3" s="264"/>
      <c r="F3" s="264"/>
      <c r="G3" s="264"/>
      <c r="H3" s="264"/>
      <c r="I3" s="13"/>
      <c r="J3" s="41"/>
    </row>
    <row r="4" spans="1:10">
      <c r="A4" s="272" t="s">
        <v>11</v>
      </c>
      <c r="B4" s="272"/>
      <c r="C4" s="272"/>
      <c r="D4" s="272"/>
      <c r="E4" s="272"/>
      <c r="F4" s="272"/>
      <c r="G4" s="272"/>
      <c r="H4" s="272"/>
      <c r="I4" s="13"/>
      <c r="J4" s="41"/>
    </row>
    <row r="5" spans="1:10">
      <c r="A5" s="264" t="str">
        <f>JUV!A5</f>
        <v>DOS VUELTAS DE 9 HOYOS MEDAL PLAY</v>
      </c>
      <c r="B5" s="264"/>
      <c r="C5" s="264"/>
      <c r="D5" s="264"/>
      <c r="E5" s="264"/>
      <c r="F5" s="264"/>
      <c r="G5" s="264"/>
      <c r="H5" s="264"/>
      <c r="I5" s="13"/>
      <c r="J5" s="41"/>
    </row>
    <row r="6" spans="1:10" ht="20.25" thickBot="1">
      <c r="A6" s="264" t="str">
        <f>JUV!A6</f>
        <v>MARTES 01 DE MARZO DE 2022</v>
      </c>
      <c r="B6" s="264"/>
      <c r="C6" s="264"/>
      <c r="D6" s="264"/>
      <c r="E6" s="264"/>
      <c r="F6" s="264"/>
      <c r="G6" s="264"/>
      <c r="H6" s="264"/>
      <c r="I6" s="13"/>
      <c r="J6" s="41"/>
    </row>
    <row r="7" spans="1:10" ht="20.25" hidden="1" thickBot="1">
      <c r="A7" s="265" t="e">
        <f>JUV!#REF!</f>
        <v>#REF!</v>
      </c>
      <c r="B7" s="266"/>
      <c r="C7" s="266"/>
      <c r="D7" s="266"/>
      <c r="E7" s="266"/>
      <c r="F7" s="266"/>
      <c r="G7" s="266"/>
      <c r="H7" s="267"/>
      <c r="I7" s="13"/>
      <c r="J7" s="41"/>
    </row>
    <row r="8" spans="1:10" ht="20.25" hidden="1" thickBot="1">
      <c r="A8" s="4" t="s">
        <v>6</v>
      </c>
      <c r="B8" s="14" t="s">
        <v>9</v>
      </c>
      <c r="C8" s="28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3"/>
      <c r="J8" s="41"/>
    </row>
    <row r="9" spans="1:10" ht="20.100000000000001" hidden="1" customHeight="1" thickBot="1">
      <c r="A9" s="17" t="e">
        <f>JUV!#REF!</f>
        <v>#REF!</v>
      </c>
      <c r="B9" s="23" t="e">
        <f>JUV!#REF!</f>
        <v>#REF!</v>
      </c>
      <c r="C9" s="29" t="e">
        <f>JUV!#REF!</f>
        <v>#REF!</v>
      </c>
      <c r="D9" s="24" t="e">
        <f>JUV!#REF!</f>
        <v>#REF!</v>
      </c>
      <c r="E9" s="24" t="e">
        <f>JUV!#REF!</f>
        <v>#REF!</v>
      </c>
      <c r="F9" s="24" t="e">
        <f>JUV!#REF!</f>
        <v>#REF!</v>
      </c>
      <c r="G9" s="24" t="e">
        <f>JUV!#REF!</f>
        <v>#REF!</v>
      </c>
      <c r="H9" s="32" t="s">
        <v>10</v>
      </c>
      <c r="I9" s="14" t="s">
        <v>15</v>
      </c>
      <c r="J9" s="41"/>
    </row>
    <row r="10" spans="1:10" ht="20.100000000000001" hidden="1" customHeight="1" thickBot="1">
      <c r="A10" s="17" t="e">
        <f>JUV!#REF!</f>
        <v>#REF!</v>
      </c>
      <c r="B10" s="23" t="e">
        <f>JUV!#REF!</f>
        <v>#REF!</v>
      </c>
      <c r="C10" s="29" t="e">
        <f>JUV!#REF!</f>
        <v>#REF!</v>
      </c>
      <c r="D10" s="24" t="e">
        <f>JUV!#REF!</f>
        <v>#REF!</v>
      </c>
      <c r="E10" s="24" t="e">
        <f>JUV!#REF!</f>
        <v>#REF!</v>
      </c>
      <c r="F10" s="24" t="e">
        <f>JUV!#REF!</f>
        <v>#REF!</v>
      </c>
      <c r="G10" s="24" t="e">
        <f>JUV!#REF!</f>
        <v>#REF!</v>
      </c>
      <c r="H10" s="32" t="s">
        <v>10</v>
      </c>
      <c r="I10" s="14" t="s">
        <v>16</v>
      </c>
      <c r="J10" s="41"/>
    </row>
    <row r="11" spans="1:10" ht="20.100000000000001" hidden="1" customHeight="1" thickBot="1">
      <c r="A11" s="17"/>
      <c r="B11" s="23"/>
      <c r="C11" s="29"/>
      <c r="D11" s="24"/>
      <c r="E11" s="24"/>
      <c r="F11" s="24"/>
      <c r="G11" s="35">
        <f>SUM(E11:F11)</f>
        <v>0</v>
      </c>
      <c r="H11" s="32">
        <f>SUM(G11-D11)</f>
        <v>0</v>
      </c>
      <c r="I11" s="14" t="s">
        <v>17</v>
      </c>
      <c r="J11" s="41"/>
    </row>
    <row r="12" spans="1:10" ht="20.100000000000001" hidden="1" customHeight="1" thickBot="1">
      <c r="A12" s="17"/>
      <c r="B12" s="23"/>
      <c r="C12" s="29"/>
      <c r="D12" s="24"/>
      <c r="E12" s="24"/>
      <c r="F12" s="24"/>
      <c r="G12" s="35">
        <f>SUM(E12:F12)</f>
        <v>0</v>
      </c>
      <c r="H12" s="32">
        <f>SUM(G12-D12)</f>
        <v>0</v>
      </c>
      <c r="I12" s="14" t="s">
        <v>18</v>
      </c>
      <c r="J12" s="41"/>
    </row>
    <row r="13" spans="1:10" ht="20.25" thickBot="1">
      <c r="A13" s="265" t="str">
        <f>JUV!A8</f>
        <v>CABALLEROS JUVENILES (Clases 97- 98- 99- 00 - 01 - 02 y 03)</v>
      </c>
      <c r="B13" s="266"/>
      <c r="C13" s="266"/>
      <c r="D13" s="266"/>
      <c r="E13" s="266"/>
      <c r="F13" s="266"/>
      <c r="G13" s="266"/>
      <c r="H13" s="267"/>
      <c r="I13" s="1"/>
      <c r="J13" s="41"/>
    </row>
    <row r="14" spans="1:10" ht="20.25" thickBot="1">
      <c r="A14" s="4" t="s">
        <v>0</v>
      </c>
      <c r="B14" s="14" t="s">
        <v>9</v>
      </c>
      <c r="C14" s="28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3"/>
      <c r="J14" s="41"/>
    </row>
    <row r="15" spans="1:10" ht="20.100000000000001" customHeight="1" thickBot="1">
      <c r="A15" s="17" t="str">
        <f>JUV!A10</f>
        <v>ACUÑA TOBIAS</v>
      </c>
      <c r="B15" s="23" t="str">
        <f>JUV!B10</f>
        <v>EVTGC</v>
      </c>
      <c r="C15" s="29">
        <f>JUV!C10</f>
        <v>37164</v>
      </c>
      <c r="D15" s="24">
        <f>JUV!D10</f>
        <v>-1</v>
      </c>
      <c r="E15" s="24">
        <f>JUV!E10</f>
        <v>41</v>
      </c>
      <c r="F15" s="24">
        <f>JUV!F10</f>
        <v>34</v>
      </c>
      <c r="G15" s="24">
        <f>JUV!G10</f>
        <v>75</v>
      </c>
      <c r="H15" s="32" t="s">
        <v>10</v>
      </c>
      <c r="I15" s="14" t="s">
        <v>15</v>
      </c>
      <c r="J15" s="41" t="s">
        <v>231</v>
      </c>
    </row>
    <row r="16" spans="1:10" ht="20.100000000000001" customHeight="1" thickBot="1">
      <c r="A16" s="17" t="str">
        <f>JUV!A11</f>
        <v>BILBAO FRANCISCO EUGENIO</v>
      </c>
      <c r="B16" s="23" t="str">
        <f>JUV!B11</f>
        <v>MDPGC</v>
      </c>
      <c r="C16" s="29">
        <f>JUV!C11</f>
        <v>37347</v>
      </c>
      <c r="D16" s="24">
        <f>JUV!D11</f>
        <v>2</v>
      </c>
      <c r="E16" s="24">
        <f>JUV!E11</f>
        <v>37</v>
      </c>
      <c r="F16" s="24">
        <f>JUV!F11</f>
        <v>42</v>
      </c>
      <c r="G16" s="24">
        <f>JUV!G11</f>
        <v>79</v>
      </c>
      <c r="H16" s="32" t="s">
        <v>10</v>
      </c>
      <c r="I16" s="14" t="s">
        <v>16</v>
      </c>
      <c r="J16" s="41" t="s">
        <v>231</v>
      </c>
    </row>
    <row r="17" spans="1:10" ht="20.100000000000001" customHeight="1" thickBot="1">
      <c r="A17" s="17" t="s">
        <v>120</v>
      </c>
      <c r="B17" s="23" t="s">
        <v>216</v>
      </c>
      <c r="C17" s="29">
        <v>36734</v>
      </c>
      <c r="D17" s="24">
        <v>17</v>
      </c>
      <c r="E17" s="24">
        <v>47</v>
      </c>
      <c r="F17" s="24">
        <v>41</v>
      </c>
      <c r="G17" s="24">
        <f>SUM(E17:F17)</f>
        <v>88</v>
      </c>
      <c r="H17" s="32">
        <f>SUM(G17-D17)</f>
        <v>71</v>
      </c>
      <c r="I17" s="14" t="s">
        <v>17</v>
      </c>
      <c r="J17" s="41" t="s">
        <v>231</v>
      </c>
    </row>
    <row r="18" spans="1:10" ht="20.100000000000001" customHeight="1" thickBot="1">
      <c r="A18" s="17" t="s">
        <v>123</v>
      </c>
      <c r="B18" s="23" t="s">
        <v>44</v>
      </c>
      <c r="C18" s="29">
        <v>37110</v>
      </c>
      <c r="D18" s="24">
        <v>6</v>
      </c>
      <c r="E18" s="24">
        <v>42</v>
      </c>
      <c r="F18" s="24">
        <v>39</v>
      </c>
      <c r="G18" s="24">
        <f>SUM(E18:F18)</f>
        <v>81</v>
      </c>
      <c r="H18" s="32">
        <f>SUM(G18-D18)</f>
        <v>75</v>
      </c>
      <c r="I18" s="14" t="s">
        <v>18</v>
      </c>
      <c r="J18" s="41" t="s">
        <v>231</v>
      </c>
    </row>
    <row r="19" spans="1:10" ht="20.25" thickBot="1">
      <c r="A19" s="265" t="str">
        <f>JUV!A22</f>
        <v>DAMAS JUVENILES Y MENORES</v>
      </c>
      <c r="B19" s="266"/>
      <c r="C19" s="266"/>
      <c r="D19" s="266"/>
      <c r="E19" s="266"/>
      <c r="F19" s="266"/>
      <c r="G19" s="266"/>
      <c r="H19" s="267"/>
      <c r="I19" s="1"/>
      <c r="J19" s="41"/>
    </row>
    <row r="20" spans="1:10" ht="20.25" thickBot="1">
      <c r="A20" s="4" t="s">
        <v>6</v>
      </c>
      <c r="B20" s="14" t="s">
        <v>9</v>
      </c>
      <c r="C20" s="28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3"/>
      <c r="J20" s="41"/>
    </row>
    <row r="21" spans="1:10" ht="20.100000000000001" customHeight="1" thickBot="1">
      <c r="A21" s="17" t="str">
        <f>JUV!A24</f>
        <v>POLITA NUÑEZ MAITE</v>
      </c>
      <c r="B21" s="23" t="str">
        <f>JUV!B24</f>
        <v>SPGC</v>
      </c>
      <c r="C21" s="29">
        <f>JUV!C24</f>
        <v>38803</v>
      </c>
      <c r="D21" s="24">
        <f>JUV!D24</f>
        <v>6</v>
      </c>
      <c r="E21" s="24">
        <f>JUV!E24</f>
        <v>38</v>
      </c>
      <c r="F21" s="24">
        <f>JUV!F24</f>
        <v>36</v>
      </c>
      <c r="G21" s="24">
        <f>JUV!G24</f>
        <v>74</v>
      </c>
      <c r="H21" s="32" t="s">
        <v>10</v>
      </c>
      <c r="I21" s="14" t="s">
        <v>15</v>
      </c>
      <c r="J21" s="41" t="s">
        <v>231</v>
      </c>
    </row>
    <row r="22" spans="1:10" ht="20.100000000000001" customHeight="1" thickBot="1">
      <c r="A22" s="17" t="str">
        <f>JUV!A25</f>
        <v>OLIVERI ANGELINA</v>
      </c>
      <c r="B22" s="23" t="str">
        <f>JUV!B25</f>
        <v>SPGC</v>
      </c>
      <c r="C22" s="29">
        <f>JUV!C25</f>
        <v>38821</v>
      </c>
      <c r="D22" s="24">
        <f>JUV!D25</f>
        <v>6</v>
      </c>
      <c r="E22" s="24">
        <f>JUV!E25</f>
        <v>42</v>
      </c>
      <c r="F22" s="24">
        <f>JUV!F25</f>
        <v>41</v>
      </c>
      <c r="G22" s="24">
        <f>JUV!G25</f>
        <v>83</v>
      </c>
      <c r="H22" s="32" t="s">
        <v>10</v>
      </c>
      <c r="I22" s="14" t="s">
        <v>16</v>
      </c>
      <c r="J22" s="41" t="s">
        <v>231</v>
      </c>
    </row>
    <row r="23" spans="1:10" ht="20.100000000000001" customHeight="1" thickBot="1">
      <c r="A23" s="17" t="s">
        <v>136</v>
      </c>
      <c r="B23" s="23" t="s">
        <v>219</v>
      </c>
      <c r="C23" s="29">
        <v>38885</v>
      </c>
      <c r="D23" s="24">
        <v>16</v>
      </c>
      <c r="E23" s="24">
        <v>47</v>
      </c>
      <c r="F23" s="24">
        <v>42</v>
      </c>
      <c r="G23" s="24">
        <f>SUM(E23:F23)</f>
        <v>89</v>
      </c>
      <c r="H23" s="32">
        <f>SUM(G23-D23)</f>
        <v>73</v>
      </c>
      <c r="I23" s="14" t="s">
        <v>17</v>
      </c>
      <c r="J23" s="41" t="s">
        <v>231</v>
      </c>
    </row>
    <row r="24" spans="1:10" ht="20.100000000000001" customHeight="1" thickBot="1">
      <c r="A24" s="17" t="s">
        <v>139</v>
      </c>
      <c r="B24" s="23" t="s">
        <v>219</v>
      </c>
      <c r="C24" s="29">
        <v>38411</v>
      </c>
      <c r="D24" s="24">
        <v>9</v>
      </c>
      <c r="E24" s="24">
        <v>45</v>
      </c>
      <c r="F24" s="24">
        <v>40</v>
      </c>
      <c r="G24" s="24">
        <f>SUM(E24:F24)</f>
        <v>85</v>
      </c>
      <c r="H24" s="32">
        <f>SUM(G24-D24)</f>
        <v>76</v>
      </c>
      <c r="I24" s="14" t="s">
        <v>18</v>
      </c>
      <c r="J24" s="41" t="s">
        <v>231</v>
      </c>
    </row>
    <row r="25" spans="1:10" ht="20.25" thickBot="1">
      <c r="A25" s="265" t="str">
        <f>'M 18'!A8</f>
        <v>CABALLEROS MENORES (Clases 04 - 05 y 06)</v>
      </c>
      <c r="B25" s="266"/>
      <c r="C25" s="266"/>
      <c r="D25" s="266"/>
      <c r="E25" s="266"/>
      <c r="F25" s="266"/>
      <c r="G25" s="266"/>
      <c r="H25" s="267"/>
      <c r="I25" s="1"/>
      <c r="J25" s="41"/>
    </row>
    <row r="26" spans="1:10" ht="20.25" thickBot="1">
      <c r="A26" s="4" t="s">
        <v>0</v>
      </c>
      <c r="B26" s="14" t="s">
        <v>9</v>
      </c>
      <c r="C26" s="28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3"/>
      <c r="J26" s="41"/>
    </row>
    <row r="27" spans="1:10" ht="20.100000000000001" customHeight="1" thickBot="1">
      <c r="A27" s="17" t="str">
        <f>'M 18'!A10</f>
        <v>PEREZ SANTANDREA FERMIN</v>
      </c>
      <c r="B27" s="23" t="str">
        <f>'M 18'!B10</f>
        <v>TGC</v>
      </c>
      <c r="C27" s="29">
        <f>'M 18'!C10</f>
        <v>38715</v>
      </c>
      <c r="D27" s="24">
        <f>'M 18'!D10</f>
        <v>2</v>
      </c>
      <c r="E27" s="24">
        <f>'M 18'!E10</f>
        <v>36</v>
      </c>
      <c r="F27" s="24">
        <f>'M 18'!F10</f>
        <v>39</v>
      </c>
      <c r="G27" s="24">
        <f>'M 18'!G10</f>
        <v>75</v>
      </c>
      <c r="H27" s="32" t="s">
        <v>10</v>
      </c>
      <c r="I27" s="14" t="s">
        <v>15</v>
      </c>
      <c r="J27" s="41" t="s">
        <v>231</v>
      </c>
    </row>
    <row r="28" spans="1:10" ht="20.100000000000001" customHeight="1" thickBot="1">
      <c r="A28" s="17" t="str">
        <f>'M 18'!A11</f>
        <v>REPETTO JUAN CRUZ</v>
      </c>
      <c r="B28" s="23" t="str">
        <f>'M 18'!B11</f>
        <v>TGC</v>
      </c>
      <c r="C28" s="29">
        <f>'M 18'!C11</f>
        <v>38888</v>
      </c>
      <c r="D28" s="24">
        <f>'M 18'!D11</f>
        <v>2</v>
      </c>
      <c r="E28" s="24">
        <f>'M 18'!E11</f>
        <v>38</v>
      </c>
      <c r="F28" s="24">
        <f>'M 18'!F11</f>
        <v>37</v>
      </c>
      <c r="G28" s="24">
        <f>'M 18'!G11</f>
        <v>75</v>
      </c>
      <c r="H28" s="32" t="s">
        <v>10</v>
      </c>
      <c r="I28" s="14" t="s">
        <v>16</v>
      </c>
      <c r="J28" s="41" t="s">
        <v>231</v>
      </c>
    </row>
    <row r="29" spans="1:10" ht="20.100000000000001" customHeight="1" thickBot="1">
      <c r="A29" s="17" t="s">
        <v>93</v>
      </c>
      <c r="B29" s="23" t="s">
        <v>222</v>
      </c>
      <c r="C29" s="29">
        <v>38630</v>
      </c>
      <c r="D29" s="24">
        <v>37</v>
      </c>
      <c r="E29" s="24">
        <v>48</v>
      </c>
      <c r="F29" s="24">
        <v>55</v>
      </c>
      <c r="G29" s="24">
        <f>SUM(E29:F29)</f>
        <v>103</v>
      </c>
      <c r="H29" s="32">
        <f>SUM(G29-D29)</f>
        <v>66</v>
      </c>
      <c r="I29" s="14" t="s">
        <v>17</v>
      </c>
      <c r="J29" s="41" t="s">
        <v>231</v>
      </c>
    </row>
    <row r="30" spans="1:10" ht="20.100000000000001" customHeight="1" thickBot="1">
      <c r="A30" s="17" t="s">
        <v>112</v>
      </c>
      <c r="B30" s="23" t="s">
        <v>215</v>
      </c>
      <c r="C30" s="29">
        <v>38874</v>
      </c>
      <c r="D30" s="24">
        <v>3</v>
      </c>
      <c r="E30" s="24">
        <v>43</v>
      </c>
      <c r="F30" s="24">
        <v>35</v>
      </c>
      <c r="G30" s="24">
        <f>SUM(E30:F30)</f>
        <v>78</v>
      </c>
      <c r="H30" s="32">
        <f>SUM(G30-D30)</f>
        <v>75</v>
      </c>
      <c r="I30" s="14" t="s">
        <v>18</v>
      </c>
      <c r="J30" s="41" t="s">
        <v>231</v>
      </c>
    </row>
    <row r="31" spans="1:10" ht="20.25" thickBot="1">
      <c r="A31" s="265" t="str">
        <f>'M 15'!A7:H7</f>
        <v>CABALLEROS MENORES DE 15 AÑOS (Clases 07 y Posteiroes)</v>
      </c>
      <c r="B31" s="266"/>
      <c r="C31" s="266"/>
      <c r="D31" s="266"/>
      <c r="E31" s="266"/>
      <c r="F31" s="266"/>
      <c r="G31" s="266"/>
      <c r="H31" s="267"/>
      <c r="I31" s="1"/>
      <c r="J31" s="41"/>
    </row>
    <row r="32" spans="1:10" ht="20.25" thickBot="1">
      <c r="A32" s="4" t="s">
        <v>0</v>
      </c>
      <c r="B32" s="14" t="s">
        <v>9</v>
      </c>
      <c r="C32" s="28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51"/>
      <c r="J32" s="41"/>
    </row>
    <row r="33" spans="1:10" ht="20.100000000000001" customHeight="1" thickBot="1">
      <c r="A33" s="17" t="str">
        <f>'M 15'!A9</f>
        <v>GIMENEZ QUIROGA GONZALO</v>
      </c>
      <c r="B33" s="23" t="str">
        <f>'M 15'!B9</f>
        <v>NGC</v>
      </c>
      <c r="C33" s="29">
        <f>'M 15'!C9</f>
        <v>39105</v>
      </c>
      <c r="D33" s="24">
        <f>'M 15'!D9</f>
        <v>6</v>
      </c>
      <c r="E33" s="24">
        <f>'M 15'!E9</f>
        <v>43</v>
      </c>
      <c r="F33" s="24">
        <f>'M 15'!F9</f>
        <v>38</v>
      </c>
      <c r="G33" s="24">
        <f>'M 15'!G9</f>
        <v>81</v>
      </c>
      <c r="H33" s="32" t="s">
        <v>10</v>
      </c>
      <c r="I33" s="14" t="s">
        <v>15</v>
      </c>
      <c r="J33" s="41" t="s">
        <v>231</v>
      </c>
    </row>
    <row r="34" spans="1:10" ht="20.100000000000001" customHeight="1" thickBot="1">
      <c r="A34" s="17" t="str">
        <f>'M 15'!A10</f>
        <v>CRUZ COSME</v>
      </c>
      <c r="B34" s="23" t="str">
        <f>'M 15'!B10</f>
        <v>EVTGC</v>
      </c>
      <c r="C34" s="29">
        <f>'M 15'!C10</f>
        <v>39469</v>
      </c>
      <c r="D34" s="24">
        <f>'M 15'!D10</f>
        <v>13</v>
      </c>
      <c r="E34" s="24">
        <f>'M 15'!E10</f>
        <v>45</v>
      </c>
      <c r="F34" s="24">
        <f>'M 15'!F10</f>
        <v>40</v>
      </c>
      <c r="G34" s="24">
        <f>'M 15'!G10</f>
        <v>85</v>
      </c>
      <c r="H34" s="32" t="s">
        <v>10</v>
      </c>
      <c r="I34" s="14" t="s">
        <v>16</v>
      </c>
      <c r="J34" s="41" t="s">
        <v>231</v>
      </c>
    </row>
    <row r="35" spans="1:10" ht="20.100000000000001" customHeight="1" thickBot="1">
      <c r="A35" s="17" t="s">
        <v>78</v>
      </c>
      <c r="B35" s="23" t="s">
        <v>215</v>
      </c>
      <c r="C35" s="29">
        <v>39468</v>
      </c>
      <c r="D35" s="24">
        <v>23</v>
      </c>
      <c r="E35" s="24">
        <v>47</v>
      </c>
      <c r="F35" s="24">
        <v>43</v>
      </c>
      <c r="G35" s="24">
        <f>SUM(E35:F35)</f>
        <v>90</v>
      </c>
      <c r="H35" s="32">
        <f>SUM(G35-D35)</f>
        <v>67</v>
      </c>
      <c r="I35" s="14" t="s">
        <v>17</v>
      </c>
      <c r="J35" s="41" t="s">
        <v>231</v>
      </c>
    </row>
    <row r="36" spans="1:10" ht="20.100000000000001" customHeight="1" thickBot="1">
      <c r="A36" s="17" t="s">
        <v>85</v>
      </c>
      <c r="B36" s="23" t="s">
        <v>217</v>
      </c>
      <c r="C36" s="29">
        <v>39791</v>
      </c>
      <c r="D36" s="24">
        <v>17</v>
      </c>
      <c r="E36" s="24">
        <v>43</v>
      </c>
      <c r="F36" s="24">
        <v>43</v>
      </c>
      <c r="G36" s="24">
        <f>SUM(E36:F36)</f>
        <v>86</v>
      </c>
      <c r="H36" s="32">
        <f>SUM(G36-D36)</f>
        <v>69</v>
      </c>
      <c r="I36" s="14" t="s">
        <v>18</v>
      </c>
      <c r="J36" s="41" t="s">
        <v>231</v>
      </c>
    </row>
    <row r="37" spans="1:10" ht="20.25" thickBot="1">
      <c r="A37" s="265" t="str">
        <f>'M 15'!A38:H38</f>
        <v>DAMAS MENORES DE 15 AÑOS (Clases 07 Y POSTERIORES)</v>
      </c>
      <c r="B37" s="266"/>
      <c r="C37" s="266"/>
      <c r="D37" s="266"/>
      <c r="E37" s="266"/>
      <c r="F37" s="266"/>
      <c r="G37" s="266"/>
      <c r="H37" s="267"/>
      <c r="I37" s="16"/>
      <c r="J37" s="41"/>
    </row>
    <row r="38" spans="1:10" ht="20.25" thickBot="1">
      <c r="A38" s="4" t="s">
        <v>6</v>
      </c>
      <c r="B38" s="14" t="s">
        <v>9</v>
      </c>
      <c r="C38" s="28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3"/>
      <c r="J38" s="41"/>
    </row>
    <row r="39" spans="1:10" ht="20.100000000000001" customHeight="1" thickBot="1">
      <c r="A39" s="17" t="str">
        <f>'M 15'!A40</f>
        <v>DEPREZ UMMA</v>
      </c>
      <c r="B39" s="23" t="str">
        <f>'M 15'!B40</f>
        <v>SPGC</v>
      </c>
      <c r="C39" s="29">
        <f>'M 15'!C40</f>
        <v>39932</v>
      </c>
      <c r="D39" s="24">
        <f>'M 15'!D40</f>
        <v>13</v>
      </c>
      <c r="E39" s="24">
        <f>'M 15'!E40</f>
        <v>45</v>
      </c>
      <c r="F39" s="24">
        <f>'M 15'!F40</f>
        <v>43</v>
      </c>
      <c r="G39" s="24">
        <f>'M 15'!G40</f>
        <v>88</v>
      </c>
      <c r="H39" s="32">
        <f>'M 15'!H40</f>
        <v>75</v>
      </c>
      <c r="I39" s="14" t="s">
        <v>15</v>
      </c>
      <c r="J39" s="41" t="s">
        <v>231</v>
      </c>
    </row>
    <row r="40" spans="1:10" ht="20.100000000000001" customHeight="1" thickBot="1">
      <c r="A40" s="17" t="str">
        <f>'M 15'!A41</f>
        <v>CACACE ISABELLA</v>
      </c>
      <c r="B40" s="23" t="str">
        <f>'M 15'!B41</f>
        <v>CMDP</v>
      </c>
      <c r="C40" s="29">
        <f>'M 15'!C41</f>
        <v>39869</v>
      </c>
      <c r="D40" s="24">
        <f>'M 15'!D41</f>
        <v>24</v>
      </c>
      <c r="E40" s="24">
        <f>'M 15'!E41</f>
        <v>49</v>
      </c>
      <c r="F40" s="24">
        <f>'M 15'!F41</f>
        <v>53</v>
      </c>
      <c r="G40" s="24">
        <f>'M 15'!G41</f>
        <v>102</v>
      </c>
      <c r="H40" s="32">
        <f>'M 15'!H41</f>
        <v>78</v>
      </c>
      <c r="I40" s="14" t="s">
        <v>16</v>
      </c>
      <c r="J40" s="41" t="s">
        <v>231</v>
      </c>
    </row>
    <row r="41" spans="1:10" ht="20.100000000000001" customHeight="1" thickBot="1">
      <c r="A41" s="17" t="s">
        <v>131</v>
      </c>
      <c r="B41" s="23" t="s">
        <v>219</v>
      </c>
      <c r="C41" s="29">
        <v>39930</v>
      </c>
      <c r="D41" s="24">
        <v>31</v>
      </c>
      <c r="E41" s="24">
        <v>57</v>
      </c>
      <c r="F41" s="24">
        <v>60</v>
      </c>
      <c r="G41" s="24">
        <f>SUM(E41:F41)</f>
        <v>117</v>
      </c>
      <c r="H41" s="32">
        <f>SUM(G41-D41)</f>
        <v>86</v>
      </c>
      <c r="I41" s="14" t="s">
        <v>17</v>
      </c>
      <c r="J41" s="41" t="s">
        <v>231</v>
      </c>
    </row>
    <row r="42" spans="1:10" ht="20.100000000000001" hidden="1" customHeight="1" thickBot="1">
      <c r="A42" s="17"/>
      <c r="B42" s="23"/>
      <c r="C42" s="29"/>
      <c r="D42" s="24"/>
      <c r="E42" s="24"/>
      <c r="F42" s="24"/>
      <c r="G42" s="24">
        <f>SUM(E42:F42)</f>
        <v>0</v>
      </c>
      <c r="H42" s="32">
        <f>SUM(G42-D42)</f>
        <v>0</v>
      </c>
      <c r="I42" s="14" t="s">
        <v>18</v>
      </c>
      <c r="J42" s="41"/>
    </row>
    <row r="43" spans="1:10" ht="20.25" thickBot="1">
      <c r="A43" s="268" t="str">
        <f>'M 13'!A8:H8</f>
        <v>CABALLEROS MENORES DE 13 AÑOS (CLASES 09 Y POSTERIROES)</v>
      </c>
      <c r="B43" s="269"/>
      <c r="C43" s="269"/>
      <c r="D43" s="269"/>
      <c r="E43" s="269"/>
      <c r="F43" s="269"/>
      <c r="G43" s="269"/>
      <c r="H43" s="270"/>
      <c r="I43" s="13"/>
      <c r="J43" s="41"/>
    </row>
    <row r="44" spans="1:10" ht="20.25" thickBot="1">
      <c r="A44" s="4" t="s">
        <v>0</v>
      </c>
      <c r="B44" s="14" t="s">
        <v>9</v>
      </c>
      <c r="C44" s="28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3"/>
      <c r="J44" s="41"/>
    </row>
    <row r="45" spans="1:10" ht="20.100000000000001" customHeight="1" thickBot="1">
      <c r="A45" s="17" t="str">
        <f>'M 13'!A10</f>
        <v>GUERENDIAIN FERMIN</v>
      </c>
      <c r="B45" s="23" t="str">
        <f>'M 13'!B10</f>
        <v>TGC</v>
      </c>
      <c r="C45" s="29">
        <f>'M 13'!C10</f>
        <v>40163</v>
      </c>
      <c r="D45" s="24">
        <f>'M 13'!D10</f>
        <v>16</v>
      </c>
      <c r="E45" s="24">
        <f>'M 13'!E10</f>
        <v>40</v>
      </c>
      <c r="F45" s="24">
        <f>'M 13'!F10</f>
        <v>46</v>
      </c>
      <c r="G45" s="24">
        <f>'M 13'!G10</f>
        <v>86</v>
      </c>
      <c r="H45" s="32" t="s">
        <v>10</v>
      </c>
      <c r="I45" s="14" t="s">
        <v>15</v>
      </c>
      <c r="J45" s="41" t="s">
        <v>231</v>
      </c>
    </row>
    <row r="46" spans="1:10" ht="20.100000000000001" customHeight="1" thickBot="1">
      <c r="A46" s="17" t="str">
        <f>'M 13'!A11</f>
        <v>LANDI AGUSTIN</v>
      </c>
      <c r="B46" s="23" t="str">
        <f>'M 13'!B11</f>
        <v>MDPGC</v>
      </c>
      <c r="C46" s="29">
        <f>'M 13'!C11</f>
        <v>39819</v>
      </c>
      <c r="D46" s="24">
        <f>'M 13'!D11</f>
        <v>22</v>
      </c>
      <c r="E46" s="24">
        <f>'M 13'!E11</f>
        <v>47</v>
      </c>
      <c r="F46" s="24">
        <f>'M 13'!F11</f>
        <v>43</v>
      </c>
      <c r="G46" s="24">
        <f>'M 13'!G11</f>
        <v>90</v>
      </c>
      <c r="H46" s="32" t="s">
        <v>10</v>
      </c>
      <c r="I46" s="14" t="s">
        <v>16</v>
      </c>
      <c r="J46" s="41" t="s">
        <v>231</v>
      </c>
    </row>
    <row r="47" spans="1:10" ht="20.100000000000001" customHeight="1" thickBot="1">
      <c r="A47" s="17" t="s">
        <v>69</v>
      </c>
      <c r="B47" s="23" t="s">
        <v>223</v>
      </c>
      <c r="C47" s="29">
        <v>40373</v>
      </c>
      <c r="D47" s="24">
        <v>33</v>
      </c>
      <c r="E47" s="24">
        <v>46</v>
      </c>
      <c r="F47" s="24">
        <v>49</v>
      </c>
      <c r="G47" s="24">
        <f>SUM(E47:F47)</f>
        <v>95</v>
      </c>
      <c r="H47" s="32">
        <f>SUM(G47-D47)</f>
        <v>62</v>
      </c>
      <c r="I47" s="14" t="s">
        <v>17</v>
      </c>
      <c r="J47" s="41" t="s">
        <v>231</v>
      </c>
    </row>
    <row r="48" spans="1:10" ht="20.100000000000001" customHeight="1" thickBot="1">
      <c r="A48" s="17" t="s">
        <v>64</v>
      </c>
      <c r="B48" s="23" t="s">
        <v>215</v>
      </c>
      <c r="C48" s="29">
        <v>39913</v>
      </c>
      <c r="D48" s="24">
        <v>47</v>
      </c>
      <c r="E48" s="24">
        <v>52</v>
      </c>
      <c r="F48" s="24">
        <v>67</v>
      </c>
      <c r="G48" s="24">
        <f>SUM(E48:F48)</f>
        <v>119</v>
      </c>
      <c r="H48" s="32">
        <f>SUM(G48-D48)</f>
        <v>72</v>
      </c>
      <c r="I48" s="14" t="s">
        <v>18</v>
      </c>
      <c r="J48" s="41" t="s">
        <v>231</v>
      </c>
    </row>
  </sheetData>
  <mergeCells count="13">
    <mergeCell ref="A5:H5"/>
    <mergeCell ref="A6:H6"/>
    <mergeCell ref="A37:H37"/>
    <mergeCell ref="A43:H43"/>
    <mergeCell ref="A1:H1"/>
    <mergeCell ref="A2:H2"/>
    <mergeCell ref="A3:H3"/>
    <mergeCell ref="A4:H4"/>
    <mergeCell ref="A31:H31"/>
    <mergeCell ref="A7:H7"/>
    <mergeCell ref="A13:H13"/>
    <mergeCell ref="A19:H19"/>
    <mergeCell ref="A25:H25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2060"/>
  </sheetPr>
  <dimension ref="A1:H77"/>
  <sheetViews>
    <sheetView zoomScale="70" zoomScaleNormal="70" workbookViewId="0">
      <selection sqref="A1:D1"/>
    </sheetView>
  </sheetViews>
  <sheetFormatPr baseColWidth="10" defaultRowHeight="18.75"/>
  <cols>
    <col min="1" max="1" width="41" style="12" customWidth="1"/>
    <col min="2" max="2" width="13.28515625" style="15" bestFit="1" customWidth="1"/>
    <col min="3" max="3" width="15.7109375" style="50" bestFit="1" customWidth="1"/>
    <col min="4" max="4" width="10.85546875" style="15" bestFit="1" customWidth="1"/>
    <col min="5" max="6" width="4.5703125" style="15" bestFit="1" customWidth="1"/>
    <col min="7" max="7" width="13" style="12" bestFit="1" customWidth="1"/>
    <col min="8" max="8" width="4.42578125" style="12" bestFit="1" customWidth="1"/>
    <col min="9" max="16384" width="11.42578125" style="12"/>
  </cols>
  <sheetData>
    <row r="1" spans="1:8" ht="19.5">
      <c r="A1" s="264" t="str">
        <f>JUV!A1</f>
        <v>EL VALLE DE TANDIL</v>
      </c>
      <c r="B1" s="264"/>
      <c r="C1" s="264"/>
      <c r="D1" s="264"/>
      <c r="E1" s="72"/>
      <c r="H1" s="41"/>
    </row>
    <row r="2" spans="1:8" ht="19.5">
      <c r="A2" s="264" t="str">
        <f>JUV!A2</f>
        <v>GOLF CLUB</v>
      </c>
      <c r="B2" s="264"/>
      <c r="C2" s="264"/>
      <c r="D2" s="264"/>
      <c r="E2" s="72"/>
      <c r="H2" s="41"/>
    </row>
    <row r="3" spans="1:8" ht="19.5">
      <c r="A3" s="264" t="str">
        <f>JUV!A3</f>
        <v>FEDERACION REGIONAL DE GOLF MAR Y SIERRAS</v>
      </c>
      <c r="B3" s="264"/>
      <c r="C3" s="264"/>
      <c r="D3" s="264"/>
      <c r="E3" s="72"/>
      <c r="H3" s="41"/>
    </row>
    <row r="4" spans="1:8" ht="19.5">
      <c r="A4" s="272" t="s">
        <v>12</v>
      </c>
      <c r="B4" s="272"/>
      <c r="C4" s="272"/>
      <c r="D4" s="272"/>
      <c r="E4" s="72"/>
      <c r="H4" s="41"/>
    </row>
    <row r="5" spans="1:8" ht="19.5">
      <c r="A5" s="264" t="s">
        <v>14</v>
      </c>
      <c r="B5" s="264"/>
      <c r="C5" s="264"/>
      <c r="D5" s="264"/>
      <c r="E5" s="72"/>
      <c r="H5" s="41"/>
    </row>
    <row r="6" spans="1:8" ht="19.5">
      <c r="A6" s="264" t="str">
        <f>JUV!A6</f>
        <v>MARTES 01 DE MARZO DE 2022</v>
      </c>
      <c r="B6" s="264"/>
      <c r="C6" s="264"/>
      <c r="D6" s="264"/>
      <c r="E6" s="72"/>
      <c r="H6" s="41"/>
    </row>
    <row r="7" spans="1:8" ht="20.25" thickBot="1">
      <c r="A7" s="42"/>
      <c r="B7" s="65"/>
      <c r="C7" s="42"/>
      <c r="D7" s="65"/>
      <c r="E7" s="72"/>
      <c r="H7" s="41"/>
    </row>
    <row r="8" spans="1:8" ht="20.25" thickBot="1">
      <c r="A8" s="265" t="str">
        <f>ALBATROS!A20</f>
        <v>ALBATROS - DAMAS CLASES 09 - 10 -</v>
      </c>
      <c r="B8" s="266"/>
      <c r="C8" s="266"/>
      <c r="D8" s="266"/>
      <c r="E8" s="266"/>
      <c r="F8" s="267"/>
      <c r="H8" s="41"/>
    </row>
    <row r="9" spans="1:8" s="42" customFormat="1" ht="20.25" thickBot="1">
      <c r="A9" s="19" t="s">
        <v>6</v>
      </c>
      <c r="B9" s="68" t="s">
        <v>9</v>
      </c>
      <c r="C9" s="68" t="s">
        <v>21</v>
      </c>
      <c r="D9" s="69" t="s">
        <v>1</v>
      </c>
      <c r="E9" s="4" t="s">
        <v>4</v>
      </c>
      <c r="F9" s="4" t="s">
        <v>5</v>
      </c>
      <c r="H9" s="41"/>
    </row>
    <row r="10" spans="1:8" ht="20.25" thickBot="1">
      <c r="A10" s="43" t="str">
        <f>ALBATROS!A22</f>
        <v>PORCEL ALFONSINA</v>
      </c>
      <c r="B10" s="62" t="str">
        <f>ALBATROS!B22</f>
        <v>SPGC</v>
      </c>
      <c r="C10" s="44">
        <f>ALBATROS!C22</f>
        <v>40415</v>
      </c>
      <c r="D10" s="62">
        <f>ALBATROS!D22</f>
        <v>25</v>
      </c>
      <c r="E10" s="75">
        <f>ALBATROS!E22</f>
        <v>60</v>
      </c>
      <c r="F10" s="74" t="s">
        <v>10</v>
      </c>
      <c r="G10" s="14" t="s">
        <v>15</v>
      </c>
      <c r="H10" s="41" t="s">
        <v>231</v>
      </c>
    </row>
    <row r="11" spans="1:8" ht="20.25" thickBot="1">
      <c r="A11" s="43" t="str">
        <f>ALBATROS!A23</f>
        <v>TRIGO FELICITAS</v>
      </c>
      <c r="B11" s="62" t="str">
        <f>ALBATROS!B23</f>
        <v>GCD</v>
      </c>
      <c r="C11" s="44">
        <f>ALBATROS!C23</f>
        <v>40200</v>
      </c>
      <c r="D11" s="62">
        <f>ALBATROS!D23</f>
        <v>31</v>
      </c>
      <c r="E11" s="75">
        <f>ALBATROS!E23</f>
        <v>70</v>
      </c>
      <c r="F11" s="74" t="s">
        <v>10</v>
      </c>
      <c r="G11" s="14" t="s">
        <v>16</v>
      </c>
      <c r="H11" s="41" t="s">
        <v>231</v>
      </c>
    </row>
    <row r="12" spans="1:8" ht="20.25" thickBot="1">
      <c r="A12" s="43" t="s">
        <v>212</v>
      </c>
      <c r="B12" s="62" t="s">
        <v>219</v>
      </c>
      <c r="C12" s="44">
        <v>40267</v>
      </c>
      <c r="D12" s="62">
        <v>31</v>
      </c>
      <c r="E12" s="75">
        <v>75</v>
      </c>
      <c r="F12" s="76">
        <f>(E12-D12)</f>
        <v>44</v>
      </c>
      <c r="G12" s="14" t="s">
        <v>17</v>
      </c>
      <c r="H12" s="41" t="s">
        <v>231</v>
      </c>
    </row>
    <row r="13" spans="1:8" ht="19.5" thickBot="1">
      <c r="C13" s="48"/>
      <c r="E13" s="72"/>
      <c r="H13" s="41"/>
    </row>
    <row r="14" spans="1:8" ht="20.25" thickBot="1">
      <c r="A14" s="265" t="str">
        <f>ALBATROS!A8</f>
        <v>ALBATROS - CABALLEROS CLASES 09 - 10 -</v>
      </c>
      <c r="B14" s="266"/>
      <c r="C14" s="266"/>
      <c r="D14" s="266"/>
      <c r="E14" s="266"/>
      <c r="F14" s="267"/>
      <c r="H14" s="41"/>
    </row>
    <row r="15" spans="1:8" s="65" customFormat="1" ht="20.25" thickBot="1">
      <c r="A15" s="19" t="s">
        <v>0</v>
      </c>
      <c r="B15" s="68" t="s">
        <v>9</v>
      </c>
      <c r="C15" s="68" t="s">
        <v>21</v>
      </c>
      <c r="D15" s="69" t="s">
        <v>1</v>
      </c>
      <c r="E15" s="4" t="s">
        <v>4</v>
      </c>
      <c r="F15" s="4" t="s">
        <v>5</v>
      </c>
      <c r="H15" s="41"/>
    </row>
    <row r="16" spans="1:8" ht="20.25" thickBot="1">
      <c r="A16" s="43" t="str">
        <f>ALBATROS!A10</f>
        <v>PORTIS SANTIAGO</v>
      </c>
      <c r="B16" s="62" t="str">
        <f>ALBATROS!B10</f>
        <v>CMDP</v>
      </c>
      <c r="C16" s="44">
        <f>ALBATROS!C10</f>
        <v>40175</v>
      </c>
      <c r="D16" s="62">
        <f>ALBATROS!D10</f>
        <v>13</v>
      </c>
      <c r="E16" s="75">
        <f>ALBATROS!E10</f>
        <v>49</v>
      </c>
      <c r="F16" s="74" t="s">
        <v>10</v>
      </c>
      <c r="G16" s="14" t="s">
        <v>15</v>
      </c>
      <c r="H16" s="41" t="s">
        <v>231</v>
      </c>
    </row>
    <row r="17" spans="1:8" ht="20.25" thickBot="1">
      <c r="A17" s="43" t="str">
        <f>ALBATROS!A11</f>
        <v>GALOPPO SANTINO</v>
      </c>
      <c r="B17" s="62" t="str">
        <f>ALBATROS!B11</f>
        <v>CMDP</v>
      </c>
      <c r="C17" s="44">
        <f>ALBATROS!C11</f>
        <v>40280</v>
      </c>
      <c r="D17" s="62">
        <f>ALBATROS!D11</f>
        <v>19</v>
      </c>
      <c r="E17" s="75">
        <f>ALBATROS!E11</f>
        <v>50</v>
      </c>
      <c r="F17" s="74" t="s">
        <v>10</v>
      </c>
      <c r="G17" s="14" t="s">
        <v>16</v>
      </c>
      <c r="H17" s="41" t="s">
        <v>231</v>
      </c>
    </row>
    <row r="18" spans="1:8" ht="20.25" thickBot="1">
      <c r="A18" s="43" t="s">
        <v>205</v>
      </c>
      <c r="B18" s="62" t="s">
        <v>44</v>
      </c>
      <c r="C18" s="44">
        <v>40522</v>
      </c>
      <c r="D18" s="62">
        <v>18</v>
      </c>
      <c r="E18" s="75">
        <v>52</v>
      </c>
      <c r="F18" s="76">
        <f>(E18-D18)</f>
        <v>34</v>
      </c>
      <c r="G18" s="14" t="s">
        <v>17</v>
      </c>
      <c r="H18" s="41" t="s">
        <v>231</v>
      </c>
    </row>
    <row r="19" spans="1:8" ht="19.5" thickBot="1">
      <c r="C19" s="48"/>
      <c r="E19" s="72"/>
      <c r="H19" s="41"/>
    </row>
    <row r="20" spans="1:8" ht="20.25" thickBot="1">
      <c r="A20" s="265" t="str">
        <f>EAGLES!A27</f>
        <v>EAGLES - DAMAS CLASES 11 - 12 -</v>
      </c>
      <c r="B20" s="266"/>
      <c r="C20" s="266"/>
      <c r="D20" s="266"/>
      <c r="E20" s="266"/>
      <c r="F20" s="267"/>
      <c r="H20" s="41"/>
    </row>
    <row r="21" spans="1:8" s="65" customFormat="1" ht="20.25" thickBot="1">
      <c r="A21" s="19" t="s">
        <v>6</v>
      </c>
      <c r="B21" s="68" t="s">
        <v>9</v>
      </c>
      <c r="C21" s="68" t="s">
        <v>21</v>
      </c>
      <c r="D21" s="69" t="s">
        <v>1</v>
      </c>
      <c r="E21" s="4" t="s">
        <v>4</v>
      </c>
      <c r="F21" s="4" t="s">
        <v>5</v>
      </c>
      <c r="H21" s="41"/>
    </row>
    <row r="22" spans="1:8" ht="20.25" thickBot="1">
      <c r="A22" s="43" t="str">
        <f>EAGLES!A29</f>
        <v>VEIGA MARTINA RENATA</v>
      </c>
      <c r="B22" s="62" t="str">
        <f>EAGLES!B29</f>
        <v>SANMGC</v>
      </c>
      <c r="C22" s="44">
        <f>EAGLES!C29</f>
        <v>41016</v>
      </c>
      <c r="D22" s="62">
        <f>EAGLES!D29</f>
        <v>10</v>
      </c>
      <c r="E22" s="75">
        <f>EAGLES!E29</f>
        <v>51</v>
      </c>
      <c r="F22" s="74" t="s">
        <v>10</v>
      </c>
      <c r="G22" s="14" t="s">
        <v>15</v>
      </c>
      <c r="H22" s="41" t="s">
        <v>231</v>
      </c>
    </row>
    <row r="23" spans="1:8" ht="20.25" thickBot="1">
      <c r="A23" s="43" t="str">
        <f>EAGLES!A30</f>
        <v>RAMPEZZOTTI JUSTINA</v>
      </c>
      <c r="B23" s="62" t="str">
        <f>EAGLES!B30</f>
        <v>TGC</v>
      </c>
      <c r="C23" s="44">
        <f>EAGLES!C30</f>
        <v>40917</v>
      </c>
      <c r="D23" s="62">
        <f>EAGLES!D30</f>
        <v>17</v>
      </c>
      <c r="E23" s="75">
        <f>EAGLES!E30</f>
        <v>58</v>
      </c>
      <c r="F23" s="74" t="s">
        <v>10</v>
      </c>
      <c r="G23" s="14" t="s">
        <v>16</v>
      </c>
      <c r="H23" s="41" t="s">
        <v>231</v>
      </c>
    </row>
    <row r="24" spans="1:8" ht="20.25" thickBot="1">
      <c r="A24" s="43" t="s">
        <v>168</v>
      </c>
      <c r="B24" s="62" t="s">
        <v>44</v>
      </c>
      <c r="C24" s="44">
        <v>41073</v>
      </c>
      <c r="D24" s="62">
        <v>24</v>
      </c>
      <c r="E24" s="75">
        <v>61</v>
      </c>
      <c r="F24" s="76">
        <f>(E24-D24)</f>
        <v>37</v>
      </c>
      <c r="G24" s="14" t="s">
        <v>17</v>
      </c>
      <c r="H24" s="41" t="s">
        <v>231</v>
      </c>
    </row>
    <row r="25" spans="1:8" ht="19.5" thickBot="1">
      <c r="C25" s="48"/>
      <c r="E25" s="72"/>
      <c r="H25" s="41"/>
    </row>
    <row r="26" spans="1:8" ht="20.25" thickBot="1">
      <c r="A26" s="265" t="str">
        <f>EAGLES!A8</f>
        <v>EAGLES - CABALLEROS CLASES 11 - 12 -</v>
      </c>
      <c r="B26" s="266"/>
      <c r="C26" s="266"/>
      <c r="D26" s="266"/>
      <c r="E26" s="266"/>
      <c r="F26" s="267"/>
      <c r="H26" s="41"/>
    </row>
    <row r="27" spans="1:8" s="65" customFormat="1" ht="20.25" thickBot="1">
      <c r="A27" s="19" t="s">
        <v>0</v>
      </c>
      <c r="B27" s="68" t="s">
        <v>9</v>
      </c>
      <c r="C27" s="68" t="s">
        <v>21</v>
      </c>
      <c r="D27" s="69" t="s">
        <v>1</v>
      </c>
      <c r="E27" s="4" t="s">
        <v>4</v>
      </c>
      <c r="F27" s="4" t="s">
        <v>5</v>
      </c>
      <c r="H27" s="41"/>
    </row>
    <row r="28" spans="1:8" ht="20.25" thickBot="1">
      <c r="A28" s="43" t="str">
        <f>EAGLES!A10</f>
        <v>HAUQUI MANUEL (U 6 H 30)</v>
      </c>
      <c r="B28" s="62" t="str">
        <f>EAGLES!B10</f>
        <v>GCD</v>
      </c>
      <c r="C28" s="44">
        <f>EAGLES!C10</f>
        <v>41174</v>
      </c>
      <c r="D28" s="62">
        <f>EAGLES!D10</f>
        <v>12</v>
      </c>
      <c r="E28" s="75">
        <f>EAGLES!E10</f>
        <v>46</v>
      </c>
      <c r="F28" s="74" t="s">
        <v>10</v>
      </c>
      <c r="G28" s="14" t="s">
        <v>15</v>
      </c>
      <c r="H28" s="41" t="s">
        <v>231</v>
      </c>
    </row>
    <row r="29" spans="1:8" ht="20.25" thickBot="1">
      <c r="A29" s="43" t="str">
        <f>EAGLES!A11</f>
        <v>CRUZ AUGUSTO (U 6 H 31)</v>
      </c>
      <c r="B29" s="62" t="str">
        <f>EAGLES!B11</f>
        <v>EVTGC</v>
      </c>
      <c r="C29" s="44">
        <f>EAGLES!C11</f>
        <v>40766</v>
      </c>
      <c r="D29" s="62">
        <f>EAGLES!D11</f>
        <v>6</v>
      </c>
      <c r="E29" s="75">
        <f>EAGLES!E11</f>
        <v>46</v>
      </c>
      <c r="F29" s="74" t="s">
        <v>10</v>
      </c>
      <c r="G29" s="14" t="s">
        <v>16</v>
      </c>
      <c r="H29" s="41" t="s">
        <v>231</v>
      </c>
    </row>
    <row r="30" spans="1:8" ht="20.25" thickBot="1">
      <c r="A30" s="43" t="s">
        <v>156</v>
      </c>
      <c r="B30" s="62" t="s">
        <v>217</v>
      </c>
      <c r="C30" s="44">
        <v>40558</v>
      </c>
      <c r="D30" s="62">
        <v>15</v>
      </c>
      <c r="E30" s="75">
        <v>52</v>
      </c>
      <c r="F30" s="76">
        <f>(E30-D30)</f>
        <v>37</v>
      </c>
      <c r="G30" s="14" t="s">
        <v>17</v>
      </c>
      <c r="H30" s="41" t="s">
        <v>231</v>
      </c>
    </row>
    <row r="31" spans="1:8" hidden="1">
      <c r="C31" s="48"/>
      <c r="E31" s="72"/>
      <c r="H31" s="41"/>
    </row>
    <row r="32" spans="1:8" ht="20.25" hidden="1" thickBot="1">
      <c r="A32" s="265" t="str">
        <f>BIRDIES!A22</f>
        <v>BIRDIES - DAMAS CLASES 2013 Y POSTERIORES</v>
      </c>
      <c r="B32" s="266"/>
      <c r="C32" s="266"/>
      <c r="D32" s="266"/>
      <c r="E32" s="266"/>
      <c r="F32" s="267"/>
      <c r="H32" s="41"/>
    </row>
    <row r="33" spans="1:8" s="65" customFormat="1" ht="20.25" hidden="1" thickBot="1">
      <c r="A33" s="19" t="s">
        <v>6</v>
      </c>
      <c r="B33" s="68" t="s">
        <v>9</v>
      </c>
      <c r="C33" s="68" t="s">
        <v>21</v>
      </c>
      <c r="D33" s="69" t="s">
        <v>1</v>
      </c>
      <c r="E33" s="4" t="s">
        <v>4</v>
      </c>
      <c r="F33" s="4" t="s">
        <v>5</v>
      </c>
      <c r="H33" s="41"/>
    </row>
    <row r="34" spans="1:8" ht="20.25" hidden="1" thickBot="1">
      <c r="A34" s="43">
        <f>BIRDIES!A24</f>
        <v>0</v>
      </c>
      <c r="B34" s="62">
        <f>BIRDIES!B24</f>
        <v>0</v>
      </c>
      <c r="C34" s="44">
        <f>BIRDIES!C24</f>
        <v>0</v>
      </c>
      <c r="D34" s="62">
        <f>BIRDIES!D24</f>
        <v>0</v>
      </c>
      <c r="E34" s="75">
        <f>BIRDIES!E24</f>
        <v>0</v>
      </c>
      <c r="F34" s="74" t="s">
        <v>10</v>
      </c>
      <c r="G34" s="14" t="s">
        <v>15</v>
      </c>
      <c r="H34" s="41"/>
    </row>
    <row r="35" spans="1:8" ht="20.25" hidden="1" thickBot="1">
      <c r="A35" s="43">
        <f>BIRDIES!A25</f>
        <v>0</v>
      </c>
      <c r="B35" s="62">
        <f>BIRDIES!B25</f>
        <v>0</v>
      </c>
      <c r="C35" s="44">
        <f>BIRDIES!C25</f>
        <v>0</v>
      </c>
      <c r="D35" s="62">
        <f>BIRDIES!D25</f>
        <v>0</v>
      </c>
      <c r="E35" s="75">
        <f>BIRDIES!E25</f>
        <v>0</v>
      </c>
      <c r="F35" s="74" t="s">
        <v>10</v>
      </c>
      <c r="G35" s="14" t="s">
        <v>16</v>
      </c>
      <c r="H35" s="41"/>
    </row>
    <row r="36" spans="1:8" ht="20.25" hidden="1" thickBot="1">
      <c r="A36" s="43"/>
      <c r="B36" s="62"/>
      <c r="C36" s="44"/>
      <c r="D36" s="62"/>
      <c r="E36" s="75"/>
      <c r="F36" s="76">
        <f>(E36-D36)</f>
        <v>0</v>
      </c>
      <c r="G36" s="14" t="s">
        <v>17</v>
      </c>
      <c r="H36" s="41"/>
    </row>
    <row r="37" spans="1:8" ht="20.25" thickBot="1">
      <c r="A37" s="54"/>
      <c r="B37" s="55"/>
      <c r="C37" s="56"/>
      <c r="D37" s="66"/>
      <c r="E37" s="72"/>
      <c r="H37" s="41"/>
    </row>
    <row r="38" spans="1:8" ht="20.25" thickBot="1">
      <c r="A38" s="265" t="str">
        <f>BIRDIES!A8</f>
        <v>BIRDIES - CABALLEROS CLASES 2013 Y POSTERIORES</v>
      </c>
      <c r="B38" s="266"/>
      <c r="C38" s="266"/>
      <c r="D38" s="266"/>
      <c r="E38" s="266"/>
      <c r="F38" s="267"/>
      <c r="H38" s="41"/>
    </row>
    <row r="39" spans="1:8" s="65" customFormat="1" ht="20.25" thickBot="1">
      <c r="A39" s="19" t="s">
        <v>0</v>
      </c>
      <c r="B39" s="68" t="s">
        <v>9</v>
      </c>
      <c r="C39" s="68" t="s">
        <v>21</v>
      </c>
      <c r="D39" s="69" t="s">
        <v>1</v>
      </c>
      <c r="E39" s="4" t="s">
        <v>4</v>
      </c>
      <c r="F39" s="4" t="s">
        <v>5</v>
      </c>
      <c r="H39" s="41"/>
    </row>
    <row r="40" spans="1:8" ht="20.25" thickBot="1">
      <c r="A40" s="43" t="str">
        <f>BIRDIES!A10</f>
        <v>CICCOLA FRANCESCO</v>
      </c>
      <c r="B40" s="62" t="str">
        <f>BIRDIES!B10</f>
        <v>ML</v>
      </c>
      <c r="C40" s="44">
        <f>BIRDIES!C10</f>
        <v>41277</v>
      </c>
      <c r="D40" s="62">
        <f>BIRDIES!D10</f>
        <v>-3</v>
      </c>
      <c r="E40" s="75">
        <f>BIRDIES!E10</f>
        <v>37</v>
      </c>
      <c r="F40" s="74" t="s">
        <v>10</v>
      </c>
      <c r="G40" s="14" t="s">
        <v>15</v>
      </c>
      <c r="H40" s="41" t="s">
        <v>231</v>
      </c>
    </row>
    <row r="41" spans="1:8" ht="20.25" thickBot="1">
      <c r="A41" s="43" t="str">
        <f>BIRDIES!A11</f>
        <v>GUERENDIAIN CLEMENTE</v>
      </c>
      <c r="B41" s="62" t="str">
        <f>BIRDIES!B11</f>
        <v>TGC</v>
      </c>
      <c r="C41" s="44">
        <f>BIRDIES!C11</f>
        <v>41308</v>
      </c>
      <c r="D41" s="62">
        <f>BIRDIES!D11</f>
        <v>0</v>
      </c>
      <c r="E41" s="75">
        <f>BIRDIES!E11</f>
        <v>43</v>
      </c>
      <c r="F41" s="74" t="s">
        <v>10</v>
      </c>
      <c r="G41" s="14" t="s">
        <v>16</v>
      </c>
      <c r="H41" s="41" t="s">
        <v>231</v>
      </c>
    </row>
    <row r="42" spans="1:8" ht="20.25" thickBot="1">
      <c r="A42" s="43" t="s">
        <v>174</v>
      </c>
      <c r="B42" s="62" t="s">
        <v>215</v>
      </c>
      <c r="C42" s="44">
        <v>41730</v>
      </c>
      <c r="D42" s="62">
        <v>15</v>
      </c>
      <c r="E42" s="75">
        <v>46</v>
      </c>
      <c r="F42" s="76">
        <f>(E42-D42)</f>
        <v>31</v>
      </c>
      <c r="G42" s="14" t="s">
        <v>17</v>
      </c>
      <c r="H42" s="41" t="s">
        <v>231</v>
      </c>
    </row>
    <row r="43" spans="1:8" ht="20.25" thickBot="1">
      <c r="A43" s="54"/>
      <c r="B43" s="55"/>
      <c r="C43" s="56"/>
      <c r="D43" s="66"/>
      <c r="E43" s="72"/>
      <c r="H43" s="41"/>
    </row>
    <row r="44" spans="1:8" ht="20.25" hidden="1" thickBot="1">
      <c r="A44" s="54"/>
      <c r="B44" s="55"/>
      <c r="C44" s="56"/>
      <c r="D44" s="66"/>
      <c r="E44" s="72"/>
      <c r="H44" s="41"/>
    </row>
    <row r="45" spans="1:8" ht="20.25" thickBot="1">
      <c r="A45" s="265" t="str">
        <f>PROMOCIONALES!A8</f>
        <v>PROMOCIONALES A HCP.</v>
      </c>
      <c r="B45" s="266"/>
      <c r="C45" s="266"/>
      <c r="D45" s="267"/>
      <c r="E45" s="72"/>
      <c r="H45" s="41"/>
    </row>
    <row r="46" spans="1:8" s="65" customFormat="1" ht="20.25" thickBot="1">
      <c r="A46" s="19" t="s">
        <v>6</v>
      </c>
      <c r="B46" s="68" t="s">
        <v>9</v>
      </c>
      <c r="C46" s="68" t="s">
        <v>21</v>
      </c>
      <c r="D46" s="167" t="s">
        <v>1</v>
      </c>
      <c r="E46" s="4" t="s">
        <v>4</v>
      </c>
      <c r="F46" s="4" t="s">
        <v>5</v>
      </c>
      <c r="H46" s="41"/>
    </row>
    <row r="47" spans="1:8" ht="20.25" thickBot="1">
      <c r="A47" s="43" t="str">
        <f>PROMOCIONALES!A10</f>
        <v>SANTANA JOAQUIN</v>
      </c>
      <c r="B47" s="62" t="str">
        <f>PROMOCIONALES!B10</f>
        <v>SPGC</v>
      </c>
      <c r="C47" s="44">
        <f>PROMOCIONALES!C10</f>
        <v>39638</v>
      </c>
      <c r="D47" s="168">
        <f>PROMOCIONALES!D10</f>
        <v>-2</v>
      </c>
      <c r="E47" s="75">
        <f>PROMOCIONALES!E10</f>
        <v>55</v>
      </c>
      <c r="F47" s="74" t="s">
        <v>10</v>
      </c>
      <c r="G47" s="14" t="s">
        <v>15</v>
      </c>
      <c r="H47" s="41" t="s">
        <v>231</v>
      </c>
    </row>
    <row r="48" spans="1:8" ht="20.25" thickBot="1">
      <c r="A48" s="43" t="s">
        <v>198</v>
      </c>
      <c r="B48" s="62" t="s">
        <v>215</v>
      </c>
      <c r="C48" s="44">
        <v>39442</v>
      </c>
      <c r="D48" s="62">
        <v>-2</v>
      </c>
      <c r="E48" s="75">
        <v>80</v>
      </c>
      <c r="F48" s="76" t="str">
        <f>PROMOCIONALES!F12</f>
        <v>--</v>
      </c>
      <c r="G48" s="14" t="s">
        <v>17</v>
      </c>
      <c r="H48" s="41" t="s">
        <v>231</v>
      </c>
    </row>
    <row r="49" spans="1:8" ht="20.25" thickBot="1">
      <c r="A49" s="54"/>
      <c r="B49" s="55"/>
      <c r="C49" s="56"/>
      <c r="D49" s="66"/>
      <c r="E49" s="72"/>
      <c r="H49" s="41"/>
    </row>
    <row r="50" spans="1:8" ht="20.25" thickBot="1">
      <c r="A50" s="265" t="s">
        <v>13</v>
      </c>
      <c r="B50" s="266"/>
      <c r="C50" s="266"/>
      <c r="D50" s="267"/>
      <c r="E50" s="72"/>
      <c r="H50" s="41"/>
    </row>
    <row r="51" spans="1:8" ht="20.25" thickBot="1">
      <c r="A51" s="4" t="s">
        <v>0</v>
      </c>
      <c r="B51" s="4" t="s">
        <v>9</v>
      </c>
      <c r="C51" s="49" t="s">
        <v>10</v>
      </c>
      <c r="D51" s="4" t="s">
        <v>22</v>
      </c>
      <c r="E51" s="72"/>
      <c r="H51" s="41"/>
    </row>
    <row r="52" spans="1:8" ht="19.5">
      <c r="A52" s="228" t="str">
        <f>'5 H Y H.A. Y GGII'!A10</f>
        <v>MA KARTHE FRANCISCO</v>
      </c>
      <c r="B52" s="229" t="str">
        <f>'5 H Y H.A. Y GGII'!B10</f>
        <v>NGC</v>
      </c>
      <c r="C52" s="230" t="s">
        <v>10</v>
      </c>
      <c r="D52" s="231">
        <f>'5 H Y H.A. Y GGII'!C10</f>
        <v>32</v>
      </c>
      <c r="E52" s="72"/>
      <c r="H52" s="41" t="s">
        <v>231</v>
      </c>
    </row>
    <row r="53" spans="1:8" ht="19.5">
      <c r="A53" s="43" t="str">
        <f>'5 H Y H.A. Y GGII'!A11</f>
        <v>SARASOLA PEDRO</v>
      </c>
      <c r="B53" s="62" t="str">
        <f>'5 H Y H.A. Y GGII'!B11</f>
        <v>GCD</v>
      </c>
      <c r="C53" s="44" t="s">
        <v>10</v>
      </c>
      <c r="D53" s="45">
        <f>'5 H Y H.A. Y GGII'!C11</f>
        <v>33</v>
      </c>
      <c r="E53" s="72"/>
      <c r="H53" s="41" t="s">
        <v>231</v>
      </c>
    </row>
    <row r="54" spans="1:8" ht="19.5">
      <c r="A54" s="43" t="str">
        <f>'5 H Y H.A. Y GGII'!A12</f>
        <v>MURILLO JOAQUIN</v>
      </c>
      <c r="B54" s="62" t="str">
        <f>'5 H Y H.A. Y GGII'!B12</f>
        <v>EVTGC</v>
      </c>
      <c r="C54" s="44" t="s">
        <v>10</v>
      </c>
      <c r="D54" s="45">
        <f>'5 H Y H.A. Y GGII'!C12</f>
        <v>35</v>
      </c>
      <c r="E54" s="72"/>
      <c r="H54" s="41" t="s">
        <v>231</v>
      </c>
    </row>
    <row r="55" spans="1:8" ht="19.5">
      <c r="A55" s="43" t="str">
        <f>'5 H Y H.A. Y GGII'!A13</f>
        <v>LAPETINA ZOE</v>
      </c>
      <c r="B55" s="62" t="str">
        <f>'5 H Y H.A. Y GGII'!B13</f>
        <v>ML</v>
      </c>
      <c r="C55" s="44" t="s">
        <v>10</v>
      </c>
      <c r="D55" s="45">
        <f>'5 H Y H.A. Y GGII'!C13</f>
        <v>35</v>
      </c>
      <c r="E55" s="72"/>
      <c r="H55" s="41" t="s">
        <v>231</v>
      </c>
    </row>
    <row r="56" spans="1:8" ht="19.5">
      <c r="A56" s="43" t="str">
        <f>'5 H Y H.A. Y GGII'!A14</f>
        <v>MORELLO BAUTISTA</v>
      </c>
      <c r="B56" s="62" t="str">
        <f>'5 H Y H.A. Y GGII'!B14</f>
        <v>GCD</v>
      </c>
      <c r="C56" s="44" t="s">
        <v>10</v>
      </c>
      <c r="D56" s="45">
        <f>'5 H Y H.A. Y GGII'!C14</f>
        <v>36</v>
      </c>
      <c r="E56" s="72"/>
      <c r="H56" s="41" t="s">
        <v>231</v>
      </c>
    </row>
    <row r="57" spans="1:8" ht="19.5">
      <c r="A57" s="43" t="str">
        <f>'5 H Y H.A. Y GGII'!A15</f>
        <v>ASTESANO FERMIN</v>
      </c>
      <c r="B57" s="62" t="str">
        <f>'5 H Y H.A. Y GGII'!B15</f>
        <v>NGC</v>
      </c>
      <c r="C57" s="44" t="s">
        <v>10</v>
      </c>
      <c r="D57" s="45">
        <f>'5 H Y H.A. Y GGII'!C15</f>
        <v>39</v>
      </c>
      <c r="E57" s="72"/>
      <c r="H57" s="41" t="s">
        <v>231</v>
      </c>
    </row>
    <row r="58" spans="1:8" ht="19.5">
      <c r="A58" s="43" t="str">
        <f>'5 H Y H.A. Y GGII'!A16</f>
        <v>PORCEL RENZO</v>
      </c>
      <c r="B58" s="62" t="str">
        <f>'5 H Y H.A. Y GGII'!B16</f>
        <v>SPGC</v>
      </c>
      <c r="C58" s="44" t="s">
        <v>10</v>
      </c>
      <c r="D58" s="45">
        <f>'5 H Y H.A. Y GGII'!C16</f>
        <v>39</v>
      </c>
      <c r="E58" s="72"/>
      <c r="H58" s="41" t="s">
        <v>231</v>
      </c>
    </row>
    <row r="59" spans="1:8" ht="19.5">
      <c r="A59" s="43" t="str">
        <f>'5 H Y H.A. Y GGII'!A17</f>
        <v>MUNAR DANTE</v>
      </c>
      <c r="B59" s="62" t="str">
        <f>'5 H Y H.A. Y GGII'!B17</f>
        <v>TGC</v>
      </c>
      <c r="C59" s="44" t="s">
        <v>10</v>
      </c>
      <c r="D59" s="45">
        <f>'5 H Y H.A. Y GGII'!C17</f>
        <v>39</v>
      </c>
      <c r="E59" s="72"/>
      <c r="H59" s="41" t="s">
        <v>231</v>
      </c>
    </row>
    <row r="60" spans="1:8" ht="19.5">
      <c r="A60" s="43" t="str">
        <f>'5 H Y H.A. Y GGII'!A18</f>
        <v>BERIGUISTAIN VALENTINO</v>
      </c>
      <c r="B60" s="62" t="str">
        <f>'5 H Y H.A. Y GGII'!B18</f>
        <v>NGC</v>
      </c>
      <c r="C60" s="44" t="s">
        <v>10</v>
      </c>
      <c r="D60" s="45">
        <f>'5 H Y H.A. Y GGII'!C18</f>
        <v>43</v>
      </c>
      <c r="E60" s="72"/>
      <c r="H60" s="41" t="s">
        <v>231</v>
      </c>
    </row>
    <row r="61" spans="1:8" ht="19.5">
      <c r="A61" s="43" t="str">
        <f>'5 H Y H.A. Y GGII'!A19</f>
        <v>BIONDELLI BOSSO ANGELINA</v>
      </c>
      <c r="B61" s="62" t="str">
        <f>'5 H Y H.A. Y GGII'!B19</f>
        <v>SPGC</v>
      </c>
      <c r="C61" s="44" t="s">
        <v>10</v>
      </c>
      <c r="D61" s="45">
        <f>'5 H Y H.A. Y GGII'!C19</f>
        <v>50</v>
      </c>
      <c r="E61" s="72"/>
      <c r="H61" s="41" t="s">
        <v>231</v>
      </c>
    </row>
    <row r="62" spans="1:8" ht="20.25" thickBot="1">
      <c r="A62" s="46" t="str">
        <f>'5 H Y H.A. Y GGII'!A20</f>
        <v>VERELLEN TRINIDAD</v>
      </c>
      <c r="B62" s="73" t="str">
        <f>'5 H Y H.A. Y GGII'!B20</f>
        <v>TGC</v>
      </c>
      <c r="C62" s="47" t="s">
        <v>10</v>
      </c>
      <c r="D62" s="232">
        <f>'5 H Y H.A. Y GGII'!C20</f>
        <v>50</v>
      </c>
      <c r="E62" s="72"/>
      <c r="H62" s="41"/>
    </row>
    <row r="63" spans="1:8" ht="19.5" hidden="1" thickBot="1">
      <c r="B63" s="12"/>
      <c r="C63" s="12"/>
      <c r="D63" s="12"/>
      <c r="E63" s="12"/>
      <c r="H63" s="41"/>
    </row>
    <row r="64" spans="1:8" ht="20.25" hidden="1" thickBot="1">
      <c r="A64" s="265" t="str">
        <f>'5 H Y H.A. Y GGII'!A22</f>
        <v>GOLFISTAS INTEGRADOS</v>
      </c>
      <c r="B64" s="266">
        <f>'5 H Y H.A. Y GGII'!B22</f>
        <v>0</v>
      </c>
      <c r="C64" s="266" t="s">
        <v>10</v>
      </c>
      <c r="D64" s="267">
        <f>'5 H Y H.A. Y GGII'!C22</f>
        <v>0</v>
      </c>
      <c r="E64" s="72"/>
      <c r="H64" s="41"/>
    </row>
    <row r="65" spans="1:8" ht="20.25" hidden="1" thickBot="1">
      <c r="A65" s="4" t="str">
        <f>'5 H Y H.A. Y GGII'!A23</f>
        <v>JUGADOR</v>
      </c>
      <c r="B65" s="4" t="str">
        <f>'5 H Y H.A. Y GGII'!B23</f>
        <v>CLUB</v>
      </c>
      <c r="C65" s="49" t="s">
        <v>10</v>
      </c>
      <c r="D65" s="4" t="str">
        <f>'5 H Y H.A. Y GGII'!C23</f>
        <v>TOTAL</v>
      </c>
      <c r="E65" s="72"/>
      <c r="H65" s="41"/>
    </row>
    <row r="66" spans="1:8" ht="19.5" hidden="1">
      <c r="A66" s="43">
        <f>'5 H Y H.A. Y GGII'!A24</f>
        <v>0</v>
      </c>
      <c r="B66" s="62">
        <f>'5 H Y H.A. Y GGII'!B24</f>
        <v>0</v>
      </c>
      <c r="C66" s="44" t="s">
        <v>10</v>
      </c>
      <c r="D66" s="45">
        <f>'5 H Y H.A. Y GGII'!C24</f>
        <v>0</v>
      </c>
      <c r="E66" s="72"/>
      <c r="H66" s="41"/>
    </row>
    <row r="67" spans="1:8" ht="19.5" hidden="1">
      <c r="A67" s="43">
        <f>'5 H Y H.A. Y GGII'!A25</f>
        <v>0</v>
      </c>
      <c r="B67" s="62">
        <f>'5 H Y H.A. Y GGII'!B25</f>
        <v>0</v>
      </c>
      <c r="C67" s="44" t="s">
        <v>10</v>
      </c>
      <c r="D67" s="45">
        <f>'5 H Y H.A. Y GGII'!C25</f>
        <v>0</v>
      </c>
      <c r="E67" s="72"/>
      <c r="H67" s="41"/>
    </row>
    <row r="68" spans="1:8" ht="19.5" hidden="1">
      <c r="A68" s="43">
        <f>'5 H Y H.A. Y GGII'!A26</f>
        <v>0</v>
      </c>
      <c r="B68" s="62">
        <f>'5 H Y H.A. Y GGII'!B26</f>
        <v>0</v>
      </c>
      <c r="C68" s="44" t="s">
        <v>10</v>
      </c>
      <c r="D68" s="45">
        <f>'5 H Y H.A. Y GGII'!C26</f>
        <v>0</v>
      </c>
      <c r="E68" s="72"/>
      <c r="H68" s="41"/>
    </row>
    <row r="69" spans="1:8" ht="19.5" hidden="1">
      <c r="A69" s="43">
        <f>'5 H Y H.A. Y GGII'!A27</f>
        <v>0</v>
      </c>
      <c r="B69" s="62">
        <f>'5 H Y H.A. Y GGII'!B27</f>
        <v>0</v>
      </c>
      <c r="C69" s="44" t="s">
        <v>10</v>
      </c>
      <c r="D69" s="45">
        <f>'5 H Y H.A. Y GGII'!C27</f>
        <v>0</v>
      </c>
      <c r="E69" s="72"/>
      <c r="H69" s="41"/>
    </row>
    <row r="70" spans="1:8" ht="19.5" hidden="1">
      <c r="A70" s="43">
        <f>'5 H Y H.A. Y GGII'!A28</f>
        <v>0</v>
      </c>
      <c r="B70" s="62">
        <f>'5 H Y H.A. Y GGII'!B28</f>
        <v>0</v>
      </c>
      <c r="C70" s="44" t="s">
        <v>10</v>
      </c>
      <c r="D70" s="45">
        <f>'5 H Y H.A. Y GGII'!C28</f>
        <v>0</v>
      </c>
      <c r="E70" s="72"/>
      <c r="H70" s="41"/>
    </row>
    <row r="71" spans="1:8" ht="19.5" hidden="1">
      <c r="A71" s="43">
        <f>'5 H Y H.A. Y GGII'!A29</f>
        <v>0</v>
      </c>
      <c r="B71" s="62">
        <f>'5 H Y H.A. Y GGII'!B29</f>
        <v>0</v>
      </c>
      <c r="C71" s="44" t="s">
        <v>10</v>
      </c>
      <c r="D71" s="45">
        <f>'5 H Y H.A. Y GGII'!C29</f>
        <v>0</v>
      </c>
      <c r="E71" s="72"/>
      <c r="H71" s="41"/>
    </row>
    <row r="72" spans="1:8" ht="19.5" hidden="1">
      <c r="A72" s="43">
        <f>'5 H Y H.A. Y GGII'!A30</f>
        <v>0</v>
      </c>
      <c r="B72" s="62">
        <f>'5 H Y H.A. Y GGII'!B30</f>
        <v>0</v>
      </c>
      <c r="C72" s="44" t="s">
        <v>10</v>
      </c>
      <c r="D72" s="45">
        <f>'5 H Y H.A. Y GGII'!C30</f>
        <v>0</v>
      </c>
      <c r="E72" s="72"/>
      <c r="H72" s="41"/>
    </row>
    <row r="73" spans="1:8" ht="19.5" hidden="1">
      <c r="A73" s="43">
        <f>'5 H Y H.A. Y GGII'!A31</f>
        <v>0</v>
      </c>
      <c r="B73" s="62">
        <f>'5 H Y H.A. Y GGII'!B31</f>
        <v>0</v>
      </c>
      <c r="C73" s="44" t="s">
        <v>10</v>
      </c>
      <c r="D73" s="45">
        <f>'5 H Y H.A. Y GGII'!C31</f>
        <v>0</v>
      </c>
      <c r="E73" s="72"/>
      <c r="H73" s="41"/>
    </row>
    <row r="74" spans="1:8" ht="19.5" hidden="1">
      <c r="A74" s="43">
        <f>'5 H Y H.A. Y GGII'!A32</f>
        <v>0</v>
      </c>
      <c r="B74" s="62">
        <f>'5 H Y H.A. Y GGII'!B32</f>
        <v>0</v>
      </c>
      <c r="C74" s="44" t="s">
        <v>10</v>
      </c>
      <c r="D74" s="45">
        <f>'5 H Y H.A. Y GGII'!C32</f>
        <v>0</v>
      </c>
      <c r="E74" s="72"/>
      <c r="H74" s="41"/>
    </row>
    <row r="75" spans="1:8" ht="19.5" hidden="1">
      <c r="A75" s="43">
        <f>'5 H Y H.A. Y GGII'!A33</f>
        <v>0</v>
      </c>
      <c r="B75" s="62">
        <f>'5 H Y H.A. Y GGII'!B33</f>
        <v>0</v>
      </c>
      <c r="C75" s="44" t="s">
        <v>10</v>
      </c>
      <c r="D75" s="45">
        <f>'5 H Y H.A. Y GGII'!C33</f>
        <v>0</v>
      </c>
      <c r="E75" s="72"/>
      <c r="H75" s="41"/>
    </row>
    <row r="76" spans="1:8" ht="19.5" hidden="1">
      <c r="A76" s="43">
        <f>'5 H Y H.A. Y GGII'!A34</f>
        <v>0</v>
      </c>
      <c r="B76" s="62">
        <f>'5 H Y H.A. Y GGII'!B34</f>
        <v>0</v>
      </c>
      <c r="C76" s="44" t="s">
        <v>10</v>
      </c>
      <c r="D76" s="45">
        <f>'5 H Y H.A. Y GGII'!C34</f>
        <v>0</v>
      </c>
      <c r="E76" s="72"/>
      <c r="H76" s="41"/>
    </row>
    <row r="77" spans="1:8" hidden="1">
      <c r="H77" s="41"/>
    </row>
  </sheetData>
  <mergeCells count="15">
    <mergeCell ref="A6:D6"/>
    <mergeCell ref="A64:D64"/>
    <mergeCell ref="A50:D50"/>
    <mergeCell ref="A8:F8"/>
    <mergeCell ref="A14:F14"/>
    <mergeCell ref="A20:F20"/>
    <mergeCell ref="A26:F26"/>
    <mergeCell ref="A32:F32"/>
    <mergeCell ref="A38:F38"/>
    <mergeCell ref="A45:D45"/>
    <mergeCell ref="A1:D1"/>
    <mergeCell ref="A2:D2"/>
    <mergeCell ref="A3:D3"/>
    <mergeCell ref="A4:D4"/>
    <mergeCell ref="A5:D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151"/>
  <sheetViews>
    <sheetView zoomScaleNormal="100" workbookViewId="0">
      <selection sqref="A1:H1"/>
    </sheetView>
  </sheetViews>
  <sheetFormatPr baseColWidth="10" defaultRowHeight="18"/>
  <cols>
    <col min="1" max="1" width="6" style="174" customWidth="1"/>
    <col min="2" max="2" width="3.42578125" style="34" customWidth="1"/>
    <col min="3" max="3" width="23.7109375" style="57" customWidth="1"/>
    <col min="4" max="4" width="5.5703125" style="60" bestFit="1" customWidth="1"/>
    <col min="5" max="5" width="23.7109375" style="57" customWidth="1"/>
    <col min="6" max="6" width="5.7109375" style="60" bestFit="1" customWidth="1"/>
    <col min="7" max="7" width="23.7109375" style="57" customWidth="1"/>
    <col min="8" max="8" width="5.7109375" style="60" bestFit="1" customWidth="1"/>
    <col min="9" max="9" width="2.140625" style="34" bestFit="1" customWidth="1"/>
    <col min="10" max="10" width="4" bestFit="1" customWidth="1"/>
    <col min="11" max="12" width="11.42578125" style="34"/>
    <col min="13" max="13" width="12" style="34" bestFit="1" customWidth="1"/>
    <col min="14" max="16384" width="11.42578125" style="34"/>
  </cols>
  <sheetData>
    <row r="1" spans="1:11" s="106" customFormat="1" ht="31.5" thickBot="1">
      <c r="A1" s="278" t="s">
        <v>62</v>
      </c>
      <c r="B1" s="278"/>
      <c r="C1" s="278"/>
      <c r="D1" s="278"/>
      <c r="E1" s="278"/>
      <c r="F1" s="278"/>
      <c r="G1" s="278"/>
      <c r="H1" s="278"/>
    </row>
    <row r="2" spans="1:11" s="77" customFormat="1" ht="16.5" thickBot="1">
      <c r="A2" s="279" t="s">
        <v>7</v>
      </c>
      <c r="B2" s="280"/>
      <c r="C2" s="280"/>
      <c r="D2" s="280"/>
      <c r="E2" s="280"/>
      <c r="F2" s="280"/>
      <c r="G2" s="280"/>
      <c r="H2" s="281"/>
    </row>
    <row r="3" spans="1:11" s="77" customFormat="1">
      <c r="A3" s="282" t="s">
        <v>58</v>
      </c>
      <c r="B3" s="282"/>
      <c r="C3" s="282"/>
      <c r="D3" s="282"/>
      <c r="E3" s="282"/>
      <c r="F3" s="282"/>
      <c r="G3" s="282"/>
      <c r="H3" s="282"/>
    </row>
    <row r="4" spans="1:11" s="107" customFormat="1" ht="12.75">
      <c r="A4" s="283" t="s">
        <v>60</v>
      </c>
      <c r="B4" s="283"/>
      <c r="C4" s="283"/>
      <c r="D4" s="283"/>
      <c r="E4" s="283"/>
      <c r="F4" s="283"/>
      <c r="G4" s="283"/>
      <c r="H4" s="283"/>
    </row>
    <row r="5" spans="1:11" ht="18.75" thickBot="1">
      <c r="A5" s="284" t="s">
        <v>61</v>
      </c>
      <c r="B5" s="285"/>
      <c r="C5" s="285"/>
      <c r="D5" s="285"/>
      <c r="E5" s="285"/>
      <c r="F5" s="285"/>
      <c r="G5" s="285"/>
      <c r="H5" s="286"/>
      <c r="J5" s="34"/>
    </row>
    <row r="6" spans="1:11" s="108" customFormat="1" ht="12.75" thickBot="1">
      <c r="A6" s="287" t="s">
        <v>47</v>
      </c>
      <c r="B6" s="288"/>
      <c r="C6" s="288"/>
      <c r="D6" s="288"/>
      <c r="E6" s="288"/>
      <c r="F6" s="288"/>
      <c r="G6" s="288"/>
      <c r="H6" s="289"/>
    </row>
    <row r="7" spans="1:11" s="109" customFormat="1" ht="12.75" thickBot="1">
      <c r="A7" s="273" t="s">
        <v>63</v>
      </c>
      <c r="B7" s="276"/>
      <c r="C7" s="276"/>
      <c r="D7" s="276"/>
      <c r="E7" s="276"/>
      <c r="F7" s="276"/>
      <c r="G7" s="276"/>
      <c r="H7" s="277"/>
      <c r="I7" s="116"/>
      <c r="K7" s="110"/>
    </row>
    <row r="8" spans="1:11" s="109" customFormat="1" ht="12">
      <c r="A8" s="111">
        <v>0.3520833333333333</v>
      </c>
      <c r="B8" s="136"/>
      <c r="C8" s="176" t="s">
        <v>64</v>
      </c>
      <c r="D8" s="177">
        <v>39.700000000000003</v>
      </c>
      <c r="E8" s="200" t="s">
        <v>65</v>
      </c>
      <c r="F8" s="118">
        <v>37.200000000000003</v>
      </c>
      <c r="G8" s="176"/>
      <c r="H8" s="179"/>
      <c r="I8" s="116">
        <v>1</v>
      </c>
      <c r="K8" s="110"/>
    </row>
    <row r="9" spans="1:11" s="109" customFormat="1" ht="12">
      <c r="A9" s="111">
        <v>0.35833333333333334</v>
      </c>
      <c r="B9" s="117"/>
      <c r="C9" s="178" t="s">
        <v>66</v>
      </c>
      <c r="D9" s="118">
        <v>29.9</v>
      </c>
      <c r="E9" s="120" t="s">
        <v>67</v>
      </c>
      <c r="F9" s="118">
        <v>28.2</v>
      </c>
      <c r="G9" s="120"/>
      <c r="H9" s="121"/>
      <c r="I9" s="116">
        <f t="shared" ref="I9:I70" si="0">COUNTA(C9,E9,G9)</f>
        <v>2</v>
      </c>
      <c r="K9" s="110"/>
    </row>
    <row r="10" spans="1:11" s="109" customFormat="1" ht="12">
      <c r="A10" s="111">
        <v>0.36458333333333298</v>
      </c>
      <c r="B10" s="117"/>
      <c r="C10" s="120" t="s">
        <v>68</v>
      </c>
      <c r="D10" s="118">
        <v>28.2</v>
      </c>
      <c r="E10" s="120" t="s">
        <v>69</v>
      </c>
      <c r="F10" s="118">
        <v>28.1</v>
      </c>
      <c r="G10" s="200" t="s">
        <v>70</v>
      </c>
      <c r="H10" s="121">
        <v>27.6</v>
      </c>
      <c r="I10" s="116">
        <v>2</v>
      </c>
      <c r="K10" s="110"/>
    </row>
    <row r="11" spans="1:11" s="109" customFormat="1" ht="12">
      <c r="A11" s="111">
        <v>0.37083333333333302</v>
      </c>
      <c r="B11" s="117"/>
      <c r="C11" s="120" t="s">
        <v>71</v>
      </c>
      <c r="D11" s="118">
        <v>21.7</v>
      </c>
      <c r="E11" s="200" t="s">
        <v>72</v>
      </c>
      <c r="F11" s="118">
        <v>21.3</v>
      </c>
      <c r="G11" s="178" t="s">
        <v>73</v>
      </c>
      <c r="H11" s="121">
        <v>20.9</v>
      </c>
      <c r="I11" s="116">
        <v>2</v>
      </c>
      <c r="K11" s="110"/>
    </row>
    <row r="12" spans="1:11" s="109" customFormat="1" ht="12">
      <c r="A12" s="111">
        <v>0.37708333333333299</v>
      </c>
      <c r="B12" s="117"/>
      <c r="C12" s="120" t="s">
        <v>74</v>
      </c>
      <c r="D12" s="118">
        <v>20.5</v>
      </c>
      <c r="E12" s="178" t="s">
        <v>75</v>
      </c>
      <c r="F12" s="118">
        <v>20.399999999999999</v>
      </c>
      <c r="G12" s="178" t="s">
        <v>76</v>
      </c>
      <c r="H12" s="121">
        <v>20.2</v>
      </c>
      <c r="I12" s="116">
        <f t="shared" si="0"/>
        <v>3</v>
      </c>
      <c r="K12" s="110"/>
    </row>
    <row r="13" spans="1:11" s="109" customFormat="1" ht="12">
      <c r="A13" s="111">
        <v>0.38333333333333403</v>
      </c>
      <c r="B13" s="117"/>
      <c r="C13" s="120" t="s">
        <v>77</v>
      </c>
      <c r="D13" s="118">
        <v>19.8</v>
      </c>
      <c r="E13" s="178" t="s">
        <v>78</v>
      </c>
      <c r="F13" s="118">
        <v>19.600000000000001</v>
      </c>
      <c r="G13" s="120" t="s">
        <v>79</v>
      </c>
      <c r="H13" s="121">
        <v>18.600000000000001</v>
      </c>
      <c r="I13" s="116">
        <f t="shared" si="0"/>
        <v>3</v>
      </c>
      <c r="K13" s="110"/>
    </row>
    <row r="14" spans="1:11" s="109" customFormat="1" ht="12">
      <c r="A14" s="111">
        <v>0.389583333333334</v>
      </c>
      <c r="B14" s="117"/>
      <c r="C14" s="120" t="s">
        <v>80</v>
      </c>
      <c r="D14" s="118">
        <v>18.399999999999999</v>
      </c>
      <c r="E14" s="178" t="s">
        <v>81</v>
      </c>
      <c r="F14" s="118">
        <v>16.5</v>
      </c>
      <c r="G14" s="178" t="s">
        <v>82</v>
      </c>
      <c r="H14" s="121">
        <v>16</v>
      </c>
      <c r="I14" s="116">
        <f t="shared" si="0"/>
        <v>3</v>
      </c>
      <c r="K14" s="110"/>
    </row>
    <row r="15" spans="1:11" s="109" customFormat="1" ht="12">
      <c r="A15" s="111">
        <v>0.39583333333333298</v>
      </c>
      <c r="B15" s="117"/>
      <c r="C15" s="178" t="s">
        <v>83</v>
      </c>
      <c r="D15" s="118">
        <v>14.2</v>
      </c>
      <c r="E15" s="120" t="s">
        <v>84</v>
      </c>
      <c r="F15" s="118">
        <v>14.1</v>
      </c>
      <c r="G15" s="178" t="s">
        <v>85</v>
      </c>
      <c r="H15" s="121">
        <v>14</v>
      </c>
      <c r="I15" s="116">
        <f t="shared" si="0"/>
        <v>3</v>
      </c>
      <c r="K15" s="110"/>
    </row>
    <row r="16" spans="1:11" s="109" customFormat="1" ht="12">
      <c r="A16" s="111">
        <v>0.40208333333333401</v>
      </c>
      <c r="B16" s="117"/>
      <c r="C16" s="120" t="s">
        <v>86</v>
      </c>
      <c r="D16" s="118">
        <v>13.4</v>
      </c>
      <c r="E16" s="178" t="s">
        <v>87</v>
      </c>
      <c r="F16" s="118">
        <v>12.1</v>
      </c>
      <c r="G16" s="178" t="s">
        <v>88</v>
      </c>
      <c r="H16" s="121">
        <v>11.8</v>
      </c>
      <c r="I16" s="116">
        <f t="shared" si="0"/>
        <v>3</v>
      </c>
      <c r="K16" s="110"/>
    </row>
    <row r="17" spans="1:11" s="109" customFormat="1" ht="12.75" thickBot="1">
      <c r="A17" s="111">
        <v>0.40833333333333399</v>
      </c>
      <c r="B17" s="140"/>
      <c r="C17" s="180" t="s">
        <v>89</v>
      </c>
      <c r="D17" s="181">
        <v>10.7</v>
      </c>
      <c r="E17" s="180" t="s">
        <v>90</v>
      </c>
      <c r="F17" s="181">
        <v>9.3000000000000007</v>
      </c>
      <c r="G17" s="180" t="s">
        <v>91</v>
      </c>
      <c r="H17" s="182">
        <v>4.5999999999999996</v>
      </c>
      <c r="I17" s="116">
        <f t="shared" si="0"/>
        <v>3</v>
      </c>
      <c r="K17" s="110"/>
    </row>
    <row r="18" spans="1:11" s="109" customFormat="1" ht="12.75" thickBot="1">
      <c r="A18" s="273" t="s">
        <v>48</v>
      </c>
      <c r="B18" s="276"/>
      <c r="C18" s="276"/>
      <c r="D18" s="276"/>
      <c r="E18" s="276"/>
      <c r="F18" s="276"/>
      <c r="G18" s="276"/>
      <c r="H18" s="277"/>
      <c r="I18" s="183">
        <f t="shared" si="0"/>
        <v>0</v>
      </c>
    </row>
    <row r="19" spans="1:11" s="109" customFormat="1" ht="12">
      <c r="A19" s="111">
        <v>0.41458333333333403</v>
      </c>
      <c r="B19" s="112"/>
      <c r="C19" s="126" t="s">
        <v>92</v>
      </c>
      <c r="D19" s="127">
        <v>35</v>
      </c>
      <c r="E19" s="114" t="s">
        <v>93</v>
      </c>
      <c r="F19" s="113">
        <v>31.2</v>
      </c>
      <c r="G19" s="126" t="s">
        <v>94</v>
      </c>
      <c r="H19" s="134">
        <v>20.9</v>
      </c>
      <c r="I19" s="116">
        <f t="shared" si="0"/>
        <v>3</v>
      </c>
      <c r="K19" s="110"/>
    </row>
    <row r="20" spans="1:11" s="109" customFormat="1" ht="12">
      <c r="A20" s="111">
        <v>0.420833333333334</v>
      </c>
      <c r="B20" s="117"/>
      <c r="C20" s="120" t="s">
        <v>95</v>
      </c>
      <c r="D20" s="118">
        <v>18.7</v>
      </c>
      <c r="E20" s="120" t="s">
        <v>96</v>
      </c>
      <c r="F20" s="118">
        <v>18.3</v>
      </c>
      <c r="G20" s="120" t="s">
        <v>97</v>
      </c>
      <c r="H20" s="121">
        <v>16.3</v>
      </c>
      <c r="I20" s="116">
        <f t="shared" si="0"/>
        <v>3</v>
      </c>
      <c r="K20" s="110"/>
    </row>
    <row r="21" spans="1:11" s="109" customFormat="1" ht="12">
      <c r="A21" s="111">
        <v>0.42708333333333398</v>
      </c>
      <c r="B21" s="117"/>
      <c r="C21" s="120" t="s">
        <v>98</v>
      </c>
      <c r="D21" s="118">
        <v>16.100000000000001</v>
      </c>
      <c r="E21" s="120" t="s">
        <v>99</v>
      </c>
      <c r="F21" s="118">
        <v>13.2</v>
      </c>
      <c r="G21" s="120" t="s">
        <v>100</v>
      </c>
      <c r="H21" s="121">
        <v>12.8</v>
      </c>
      <c r="I21" s="116">
        <f t="shared" si="0"/>
        <v>3</v>
      </c>
      <c r="K21" s="110"/>
    </row>
    <row r="22" spans="1:11" s="109" customFormat="1" ht="12">
      <c r="A22" s="111">
        <v>0.43333333333333401</v>
      </c>
      <c r="B22" s="117"/>
      <c r="C22" s="120" t="s">
        <v>101</v>
      </c>
      <c r="D22" s="118">
        <v>12.8</v>
      </c>
      <c r="E22" s="120" t="s">
        <v>102</v>
      </c>
      <c r="F22" s="118">
        <v>11.1</v>
      </c>
      <c r="G22" s="120" t="s">
        <v>103</v>
      </c>
      <c r="H22" s="121">
        <v>10.9</v>
      </c>
      <c r="I22" s="116">
        <f t="shared" si="0"/>
        <v>3</v>
      </c>
      <c r="K22" s="110"/>
    </row>
    <row r="23" spans="1:11" s="109" customFormat="1" ht="12">
      <c r="A23" s="111">
        <v>0.43958333333333399</v>
      </c>
      <c r="B23" s="117"/>
      <c r="C23" s="120" t="s">
        <v>104</v>
      </c>
      <c r="D23" s="118">
        <v>8</v>
      </c>
      <c r="E23" s="120" t="s">
        <v>105</v>
      </c>
      <c r="F23" s="118">
        <v>7.9</v>
      </c>
      <c r="G23" s="120" t="s">
        <v>106</v>
      </c>
      <c r="H23" s="121">
        <v>5.6</v>
      </c>
      <c r="I23" s="116">
        <f t="shared" si="0"/>
        <v>3</v>
      </c>
      <c r="K23" s="110"/>
    </row>
    <row r="24" spans="1:11" s="109" customFormat="1" ht="12">
      <c r="A24" s="111">
        <v>0.44583333333333403</v>
      </c>
      <c r="B24" s="117"/>
      <c r="C24" s="120" t="s">
        <v>107</v>
      </c>
      <c r="D24" s="118">
        <v>5.2</v>
      </c>
      <c r="E24" s="120" t="s">
        <v>108</v>
      </c>
      <c r="F24" s="118">
        <v>4.9000000000000004</v>
      </c>
      <c r="G24" s="120" t="s">
        <v>109</v>
      </c>
      <c r="H24" s="121">
        <v>4.5999999999999996</v>
      </c>
      <c r="I24" s="116">
        <f t="shared" si="0"/>
        <v>3</v>
      </c>
      <c r="K24" s="110"/>
    </row>
    <row r="25" spans="1:11" s="109" customFormat="1" ht="12">
      <c r="A25" s="111">
        <v>0.452083333333334</v>
      </c>
      <c r="B25" s="117"/>
      <c r="C25" s="120" t="s">
        <v>110</v>
      </c>
      <c r="D25" s="118">
        <v>2.8</v>
      </c>
      <c r="E25" s="120" t="s">
        <v>111</v>
      </c>
      <c r="F25" s="118">
        <v>2.2000000000000002</v>
      </c>
      <c r="G25" s="120" t="s">
        <v>112</v>
      </c>
      <c r="H25" s="121">
        <v>2.1</v>
      </c>
      <c r="I25" s="116">
        <f t="shared" si="0"/>
        <v>3</v>
      </c>
      <c r="K25" s="110"/>
    </row>
    <row r="26" spans="1:11" s="109" customFormat="1" ht="12">
      <c r="A26" s="111">
        <v>0.45833333333333398</v>
      </c>
      <c r="B26" s="117"/>
      <c r="C26" s="120" t="s">
        <v>113</v>
      </c>
      <c r="D26" s="118">
        <v>1.6</v>
      </c>
      <c r="E26" s="120" t="s">
        <v>114</v>
      </c>
      <c r="F26" s="118">
        <v>1.6</v>
      </c>
      <c r="G26" s="120" t="s">
        <v>115</v>
      </c>
      <c r="H26" s="121">
        <v>1</v>
      </c>
      <c r="I26" s="116">
        <f t="shared" si="0"/>
        <v>3</v>
      </c>
      <c r="K26" s="110"/>
    </row>
    <row r="27" spans="1:11" s="109" customFormat="1" ht="12.75" thickBot="1">
      <c r="A27" s="111">
        <v>0.46458333333333401</v>
      </c>
      <c r="B27" s="140"/>
      <c r="C27" s="184" t="s">
        <v>116</v>
      </c>
      <c r="D27" s="181">
        <v>0.8</v>
      </c>
      <c r="E27" s="184" t="s">
        <v>117</v>
      </c>
      <c r="F27" s="181">
        <v>-0.7</v>
      </c>
      <c r="G27" s="184" t="s">
        <v>118</v>
      </c>
      <c r="H27" s="182">
        <v>-1.4</v>
      </c>
      <c r="I27" s="116">
        <f t="shared" si="0"/>
        <v>3</v>
      </c>
      <c r="K27" s="110"/>
    </row>
    <row r="28" spans="1:11" s="109" customFormat="1" ht="12.75" thickBot="1">
      <c r="A28" s="273" t="s">
        <v>49</v>
      </c>
      <c r="B28" s="274"/>
      <c r="C28" s="274"/>
      <c r="D28" s="274"/>
      <c r="E28" s="274"/>
      <c r="F28" s="274"/>
      <c r="G28" s="274"/>
      <c r="H28" s="275"/>
      <c r="I28" s="183">
        <f t="shared" si="0"/>
        <v>0</v>
      </c>
    </row>
    <row r="29" spans="1:11" s="109" customFormat="1" ht="12">
      <c r="A29" s="111">
        <v>0.47083333333333399</v>
      </c>
      <c r="B29" s="112"/>
      <c r="C29" s="126" t="s">
        <v>119</v>
      </c>
      <c r="D29" s="127">
        <v>24.6</v>
      </c>
      <c r="E29" s="114" t="s">
        <v>120</v>
      </c>
      <c r="F29" s="113">
        <v>14.2</v>
      </c>
      <c r="G29" s="114"/>
      <c r="H29" s="115"/>
      <c r="I29" s="116">
        <f t="shared" si="0"/>
        <v>2</v>
      </c>
      <c r="K29" s="110"/>
    </row>
    <row r="30" spans="1:11" s="109" customFormat="1" ht="12">
      <c r="A30" s="111">
        <v>0.47708333333333403</v>
      </c>
      <c r="B30" s="117"/>
      <c r="C30" s="128" t="s">
        <v>121</v>
      </c>
      <c r="D30" s="129">
        <v>10</v>
      </c>
      <c r="E30" s="120" t="s">
        <v>122</v>
      </c>
      <c r="F30" s="118">
        <v>5.5</v>
      </c>
      <c r="G30" s="120" t="s">
        <v>123</v>
      </c>
      <c r="H30" s="121">
        <v>4.2</v>
      </c>
      <c r="I30" s="116">
        <f t="shared" si="0"/>
        <v>3</v>
      </c>
      <c r="K30" s="110"/>
    </row>
    <row r="31" spans="1:11" s="109" customFormat="1" ht="12">
      <c r="A31" s="111">
        <v>0.483333333333334</v>
      </c>
      <c r="B31" s="117"/>
      <c r="C31" s="120" t="s">
        <v>124</v>
      </c>
      <c r="D31" s="118">
        <v>1.5</v>
      </c>
      <c r="E31" s="128" t="s">
        <v>125</v>
      </c>
      <c r="F31" s="129">
        <v>1.5</v>
      </c>
      <c r="G31" s="119" t="s">
        <v>126</v>
      </c>
      <c r="H31" s="121">
        <v>1.3</v>
      </c>
      <c r="I31" s="116">
        <f t="shared" si="0"/>
        <v>3</v>
      </c>
      <c r="K31" s="110"/>
    </row>
    <row r="32" spans="1:11" s="109" customFormat="1" ht="12.75" thickBot="1">
      <c r="A32" s="111">
        <v>0.48958333333333398</v>
      </c>
      <c r="B32" s="123"/>
      <c r="C32" s="131" t="s">
        <v>127</v>
      </c>
      <c r="D32" s="132">
        <v>0</v>
      </c>
      <c r="E32" s="133" t="s">
        <v>128</v>
      </c>
      <c r="F32" s="124">
        <v>-1.3</v>
      </c>
      <c r="G32" s="131" t="s">
        <v>129</v>
      </c>
      <c r="H32" s="185">
        <v>-1.6</v>
      </c>
      <c r="I32" s="116">
        <f t="shared" si="0"/>
        <v>3</v>
      </c>
      <c r="K32" s="110"/>
    </row>
    <row r="33" spans="1:11" s="109" customFormat="1" ht="12.75" thickBot="1">
      <c r="A33" s="273" t="s">
        <v>50</v>
      </c>
      <c r="B33" s="290"/>
      <c r="C33" s="290"/>
      <c r="D33" s="290"/>
      <c r="E33" s="290"/>
      <c r="F33" s="290"/>
      <c r="G33" s="290"/>
      <c r="H33" s="291"/>
      <c r="I33" s="183">
        <f>COUNTA(C36,E36,G36)</f>
        <v>0</v>
      </c>
    </row>
    <row r="34" spans="1:11" s="109" customFormat="1" ht="12">
      <c r="A34" s="111">
        <v>0.49583333333333401</v>
      </c>
      <c r="B34" s="112"/>
      <c r="C34" s="137" t="s">
        <v>130</v>
      </c>
      <c r="D34" s="155">
        <v>29.3</v>
      </c>
      <c r="E34" s="154" t="s">
        <v>131</v>
      </c>
      <c r="F34" s="177">
        <v>26.6</v>
      </c>
      <c r="G34" s="137"/>
      <c r="H34" s="138"/>
      <c r="I34" s="116">
        <f t="shared" si="0"/>
        <v>2</v>
      </c>
      <c r="K34" s="110"/>
    </row>
    <row r="35" spans="1:11" s="109" customFormat="1" ht="12.75" thickBot="1">
      <c r="A35" s="111">
        <v>0.50208333333333399</v>
      </c>
      <c r="B35" s="140"/>
      <c r="C35" s="169" t="s">
        <v>132</v>
      </c>
      <c r="D35" s="142">
        <v>20.3</v>
      </c>
      <c r="E35" s="186" t="s">
        <v>133</v>
      </c>
      <c r="F35" s="181">
        <v>18.2</v>
      </c>
      <c r="G35" s="169" t="s">
        <v>134</v>
      </c>
      <c r="H35" s="187">
        <v>11.1</v>
      </c>
      <c r="I35" s="116">
        <f t="shared" si="0"/>
        <v>3</v>
      </c>
      <c r="K35" s="110"/>
    </row>
    <row r="36" spans="1:11" s="109" customFormat="1" ht="12.75" thickBot="1">
      <c r="A36" s="273" t="s">
        <v>135</v>
      </c>
      <c r="B36" s="274"/>
      <c r="C36" s="274"/>
      <c r="D36" s="274"/>
      <c r="E36" s="274"/>
      <c r="F36" s="274"/>
      <c r="G36" s="274"/>
      <c r="H36" s="275"/>
      <c r="I36" s="183">
        <f t="shared" si="0"/>
        <v>0</v>
      </c>
      <c r="K36" s="110"/>
    </row>
    <row r="37" spans="1:11" s="109" customFormat="1" ht="12">
      <c r="A37" s="188">
        <v>0.50833333333333397</v>
      </c>
      <c r="B37" s="112"/>
      <c r="C37" s="114" t="s">
        <v>136</v>
      </c>
      <c r="D37" s="113">
        <v>14.2</v>
      </c>
      <c r="E37" s="189" t="s">
        <v>137</v>
      </c>
      <c r="F37" s="127">
        <v>9</v>
      </c>
      <c r="G37" s="114"/>
      <c r="H37" s="134"/>
      <c r="I37" s="116">
        <f t="shared" si="0"/>
        <v>2</v>
      </c>
      <c r="K37" s="110"/>
    </row>
    <row r="38" spans="1:11" s="109" customFormat="1" ht="12">
      <c r="A38" s="111">
        <v>0.51458333333333395</v>
      </c>
      <c r="B38" s="117"/>
      <c r="C38" s="119" t="s">
        <v>138</v>
      </c>
      <c r="D38" s="118">
        <v>8.1999999999999993</v>
      </c>
      <c r="E38" s="128" t="s">
        <v>139</v>
      </c>
      <c r="F38" s="129">
        <v>7.7</v>
      </c>
      <c r="G38" s="128" t="s">
        <v>140</v>
      </c>
      <c r="H38" s="130">
        <v>5.5</v>
      </c>
      <c r="I38" s="116">
        <f t="shared" si="0"/>
        <v>3</v>
      </c>
      <c r="K38" s="110"/>
    </row>
    <row r="39" spans="1:11" s="109" customFormat="1" ht="12.75" thickBot="1">
      <c r="A39" s="111">
        <v>0.52083333333333404</v>
      </c>
      <c r="B39" s="117"/>
      <c r="C39" s="120" t="s">
        <v>141</v>
      </c>
      <c r="D39" s="118">
        <v>5.0999999999999996</v>
      </c>
      <c r="E39" s="120" t="s">
        <v>142</v>
      </c>
      <c r="F39" s="118">
        <v>4.0999999999999996</v>
      </c>
      <c r="G39" s="120" t="s">
        <v>143</v>
      </c>
      <c r="H39" s="121">
        <v>3.6</v>
      </c>
      <c r="I39" s="116">
        <f t="shared" si="0"/>
        <v>3</v>
      </c>
    </row>
    <row r="40" spans="1:11" s="109" customFormat="1" ht="12.75" thickBot="1">
      <c r="A40" s="170">
        <v>0.52708333333333401</v>
      </c>
      <c r="B40" s="123"/>
      <c r="C40" s="131" t="s">
        <v>144</v>
      </c>
      <c r="D40" s="132">
        <v>1.9</v>
      </c>
      <c r="E40" s="190" t="s">
        <v>145</v>
      </c>
      <c r="F40" s="124">
        <v>0.6</v>
      </c>
      <c r="G40" s="219" t="s">
        <v>146</v>
      </c>
      <c r="H40" s="185">
        <v>0.4</v>
      </c>
      <c r="I40" s="116">
        <v>2</v>
      </c>
      <c r="J40" s="135">
        <f>SUM(I8:I41)</f>
        <v>78</v>
      </c>
      <c r="K40" s="110"/>
    </row>
    <row r="41" spans="1:11" s="109" customFormat="1" ht="12">
      <c r="I41" s="116"/>
      <c r="K41" s="110"/>
    </row>
    <row r="42" spans="1:11" s="109" customFormat="1" ht="12.75" thickBot="1"/>
    <row r="43" spans="1:11" s="109" customFormat="1" ht="12.75" thickBot="1">
      <c r="A43" s="292" t="s">
        <v>59</v>
      </c>
      <c r="B43" s="293"/>
      <c r="C43" s="293"/>
      <c r="D43" s="293"/>
      <c r="E43" s="293"/>
      <c r="F43" s="293"/>
      <c r="G43" s="293"/>
      <c r="H43" s="294"/>
      <c r="I43" s="183">
        <f t="shared" si="0"/>
        <v>0</v>
      </c>
    </row>
    <row r="44" spans="1:11" s="109" customFormat="1" ht="12.75" thickBot="1">
      <c r="A44" s="273" t="s">
        <v>51</v>
      </c>
      <c r="B44" s="274"/>
      <c r="C44" s="274"/>
      <c r="D44" s="274"/>
      <c r="E44" s="274"/>
      <c r="F44" s="274"/>
      <c r="G44" s="274"/>
      <c r="H44" s="275"/>
      <c r="I44" s="183">
        <f t="shared" si="0"/>
        <v>0</v>
      </c>
    </row>
    <row r="45" spans="1:11" s="109" customFormat="1" ht="12">
      <c r="A45" s="125">
        <v>0.53333333333333399</v>
      </c>
      <c r="B45" s="112"/>
      <c r="C45" s="126" t="s">
        <v>147</v>
      </c>
      <c r="D45" s="127">
        <v>54</v>
      </c>
      <c r="E45" s="154" t="s">
        <v>148</v>
      </c>
      <c r="F45" s="145">
        <v>54</v>
      </c>
      <c r="G45" s="126" t="s">
        <v>149</v>
      </c>
      <c r="H45" s="146">
        <v>25.5</v>
      </c>
      <c r="I45" s="116">
        <v>3</v>
      </c>
      <c r="K45" s="110"/>
    </row>
    <row r="46" spans="1:11" s="109" customFormat="1" ht="12">
      <c r="A46" s="111">
        <v>0.53958333333333397</v>
      </c>
      <c r="B46" s="117"/>
      <c r="C46" s="128" t="s">
        <v>150</v>
      </c>
      <c r="D46" s="139" t="s">
        <v>10</v>
      </c>
      <c r="E46" s="128" t="s">
        <v>151</v>
      </c>
      <c r="F46" s="129">
        <v>54</v>
      </c>
      <c r="G46" s="128" t="s">
        <v>152</v>
      </c>
      <c r="H46" s="148" t="s">
        <v>10</v>
      </c>
      <c r="I46" s="116">
        <f t="shared" si="0"/>
        <v>3</v>
      </c>
      <c r="K46" s="110"/>
    </row>
    <row r="47" spans="1:11" s="109" customFormat="1" ht="12">
      <c r="A47" s="111">
        <v>0.54583333333333395</v>
      </c>
      <c r="B47" s="117"/>
      <c r="C47" s="128" t="s">
        <v>153</v>
      </c>
      <c r="D47" s="129">
        <v>41.5</v>
      </c>
      <c r="E47" s="128" t="s">
        <v>154</v>
      </c>
      <c r="F47" s="139">
        <v>46.4</v>
      </c>
      <c r="G47" s="128" t="s">
        <v>155</v>
      </c>
      <c r="H47" s="148">
        <v>46</v>
      </c>
      <c r="I47" s="116">
        <v>3</v>
      </c>
      <c r="K47" s="110"/>
    </row>
    <row r="48" spans="1:11" s="109" customFormat="1" ht="12">
      <c r="A48" s="111">
        <v>0.55208333333333404</v>
      </c>
      <c r="B48" s="117"/>
      <c r="C48" s="128" t="s">
        <v>156</v>
      </c>
      <c r="D48" s="129">
        <v>44</v>
      </c>
      <c r="E48" s="128" t="s">
        <v>157</v>
      </c>
      <c r="F48" s="139">
        <v>37.4</v>
      </c>
      <c r="G48" s="128" t="s">
        <v>158</v>
      </c>
      <c r="H48" s="148">
        <v>27.5</v>
      </c>
      <c r="I48" s="116">
        <f t="shared" si="0"/>
        <v>3</v>
      </c>
      <c r="K48" s="110"/>
    </row>
    <row r="49" spans="1:13" s="109" customFormat="1" ht="12">
      <c r="A49" s="111">
        <v>0.55833333333333401</v>
      </c>
      <c r="B49" s="117"/>
      <c r="C49" s="128" t="s">
        <v>159</v>
      </c>
      <c r="D49" s="129">
        <v>35.6</v>
      </c>
      <c r="E49" s="128" t="s">
        <v>160</v>
      </c>
      <c r="F49" s="139">
        <v>31</v>
      </c>
      <c r="G49" s="128" t="s">
        <v>161</v>
      </c>
      <c r="H49" s="148">
        <v>22.8</v>
      </c>
      <c r="I49" s="116">
        <f t="shared" si="0"/>
        <v>3</v>
      </c>
      <c r="K49" s="110"/>
    </row>
    <row r="50" spans="1:13" s="109" customFormat="1" ht="12">
      <c r="A50" s="111">
        <v>0.56458333333333399</v>
      </c>
      <c r="B50" s="117"/>
      <c r="C50" s="191" t="s">
        <v>162</v>
      </c>
      <c r="D50" s="139" t="s">
        <v>10</v>
      </c>
      <c r="E50" s="191" t="s">
        <v>163</v>
      </c>
      <c r="F50" s="139">
        <v>54</v>
      </c>
      <c r="G50" s="128" t="s">
        <v>164</v>
      </c>
      <c r="H50" s="148">
        <v>54</v>
      </c>
      <c r="I50" s="116">
        <f t="shared" si="0"/>
        <v>3</v>
      </c>
      <c r="K50" s="110"/>
    </row>
    <row r="51" spans="1:13" s="109" customFormat="1" ht="12">
      <c r="A51" s="111">
        <v>0.57083333333333397</v>
      </c>
      <c r="B51" s="117"/>
      <c r="C51" s="191" t="s">
        <v>165</v>
      </c>
      <c r="D51" s="129">
        <v>26.5</v>
      </c>
      <c r="E51" s="191" t="s">
        <v>166</v>
      </c>
      <c r="F51" s="139" t="s">
        <v>10</v>
      </c>
      <c r="G51" s="192"/>
      <c r="H51" s="148"/>
      <c r="I51" s="116">
        <f t="shared" si="0"/>
        <v>2</v>
      </c>
      <c r="K51" s="110"/>
    </row>
    <row r="52" spans="1:13" s="109" customFormat="1" ht="12">
      <c r="A52" s="111">
        <v>0.57708333333333395</v>
      </c>
      <c r="B52" s="117"/>
      <c r="C52" s="191" t="s">
        <v>167</v>
      </c>
      <c r="D52" s="129">
        <v>54</v>
      </c>
      <c r="E52" s="191" t="s">
        <v>168</v>
      </c>
      <c r="F52" s="139">
        <v>54</v>
      </c>
      <c r="G52" s="201" t="s">
        <v>169</v>
      </c>
      <c r="H52" s="148">
        <v>51.5</v>
      </c>
      <c r="I52" s="116">
        <v>2</v>
      </c>
      <c r="K52" s="110"/>
    </row>
    <row r="53" spans="1:13" s="109" customFormat="1" ht="12.75" thickBot="1">
      <c r="A53" s="170">
        <v>0.58333333333333404</v>
      </c>
      <c r="B53" s="123"/>
      <c r="C53" s="193" t="s">
        <v>170</v>
      </c>
      <c r="D53" s="132">
        <v>42.8</v>
      </c>
      <c r="E53" s="193" t="s">
        <v>171</v>
      </c>
      <c r="F53" s="149">
        <v>35.799999999999997</v>
      </c>
      <c r="G53" s="193" t="s">
        <v>172</v>
      </c>
      <c r="H53" s="150">
        <v>39.6</v>
      </c>
      <c r="I53" s="116">
        <f t="shared" si="0"/>
        <v>3</v>
      </c>
      <c r="K53" s="110"/>
    </row>
    <row r="54" spans="1:13" s="109" customFormat="1" ht="12.75" thickBot="1">
      <c r="A54" s="295" t="s">
        <v>52</v>
      </c>
      <c r="B54" s="290"/>
      <c r="C54" s="290"/>
      <c r="D54" s="290"/>
      <c r="E54" s="290"/>
      <c r="F54" s="290"/>
      <c r="G54" s="290"/>
      <c r="H54" s="291"/>
      <c r="I54" s="183">
        <f t="shared" si="0"/>
        <v>0</v>
      </c>
    </row>
    <row r="55" spans="1:13" s="109" customFormat="1" ht="12">
      <c r="A55" s="144">
        <v>0.58958333333333401</v>
      </c>
      <c r="B55" s="194"/>
      <c r="C55" s="128" t="s">
        <v>173</v>
      </c>
      <c r="D55" s="129">
        <v>52.9</v>
      </c>
      <c r="E55" s="128" t="s">
        <v>174</v>
      </c>
      <c r="F55" s="139">
        <v>45.7</v>
      </c>
      <c r="G55" s="128" t="s">
        <v>175</v>
      </c>
      <c r="H55" s="148">
        <v>8.6</v>
      </c>
      <c r="I55" s="116">
        <f t="shared" si="0"/>
        <v>3</v>
      </c>
      <c r="K55" s="110"/>
    </row>
    <row r="56" spans="1:13" s="109" customFormat="1" ht="12">
      <c r="A56" s="147">
        <v>0.59583333333333399</v>
      </c>
      <c r="B56" s="194"/>
      <c r="C56" s="128" t="s">
        <v>176</v>
      </c>
      <c r="D56" s="129">
        <v>53.4</v>
      </c>
      <c r="E56" s="128" t="s">
        <v>177</v>
      </c>
      <c r="F56" s="139" t="s">
        <v>10</v>
      </c>
      <c r="G56" s="128" t="s">
        <v>178</v>
      </c>
      <c r="H56" s="148">
        <v>37.4</v>
      </c>
      <c r="I56" s="116">
        <f t="shared" si="0"/>
        <v>3</v>
      </c>
      <c r="K56" s="110"/>
    </row>
    <row r="57" spans="1:13" s="109" customFormat="1" ht="12">
      <c r="A57" s="147">
        <v>0.60208333333333397</v>
      </c>
      <c r="B57" s="194"/>
      <c r="C57" s="128" t="s">
        <v>179</v>
      </c>
      <c r="D57" s="139" t="s">
        <v>10</v>
      </c>
      <c r="E57" s="128" t="s">
        <v>180</v>
      </c>
      <c r="F57" s="139" t="s">
        <v>10</v>
      </c>
      <c r="G57" s="128" t="s">
        <v>181</v>
      </c>
      <c r="H57" s="148" t="s">
        <v>10</v>
      </c>
      <c r="I57" s="116">
        <f t="shared" si="0"/>
        <v>3</v>
      </c>
      <c r="K57" s="110"/>
    </row>
    <row r="58" spans="1:13" s="109" customFormat="1" ht="12.75" thickBot="1">
      <c r="A58" s="195">
        <v>0.60833333333333395</v>
      </c>
      <c r="B58" s="194"/>
      <c r="C58" s="128" t="s">
        <v>182</v>
      </c>
      <c r="D58" s="139" t="s">
        <v>10</v>
      </c>
      <c r="E58" s="128" t="s">
        <v>183</v>
      </c>
      <c r="F58" s="139" t="s">
        <v>10</v>
      </c>
      <c r="G58" s="128"/>
      <c r="H58" s="148"/>
      <c r="I58" s="116">
        <f t="shared" si="0"/>
        <v>2</v>
      </c>
      <c r="K58" s="110"/>
    </row>
    <row r="59" spans="1:13" s="109" customFormat="1" ht="12.75" thickBot="1">
      <c r="A59" s="273" t="s">
        <v>53</v>
      </c>
      <c r="B59" s="276"/>
      <c r="C59" s="276"/>
      <c r="D59" s="276"/>
      <c r="E59" s="276"/>
      <c r="F59" s="276"/>
      <c r="G59" s="276"/>
      <c r="H59" s="277"/>
      <c r="I59" s="183">
        <f t="shared" si="0"/>
        <v>0</v>
      </c>
    </row>
    <row r="60" spans="1:13" s="109" customFormat="1" ht="12">
      <c r="A60" s="144">
        <v>0.61458333333333404</v>
      </c>
      <c r="B60" s="117"/>
      <c r="C60" s="196" t="s">
        <v>184</v>
      </c>
      <c r="D60" s="139" t="s">
        <v>10</v>
      </c>
      <c r="E60" s="196" t="s">
        <v>185</v>
      </c>
      <c r="F60" s="139" t="s">
        <v>10</v>
      </c>
      <c r="G60" s="151" t="s">
        <v>186</v>
      </c>
      <c r="H60" s="148" t="s">
        <v>10</v>
      </c>
      <c r="I60" s="116">
        <f t="shared" si="0"/>
        <v>3</v>
      </c>
      <c r="K60" s="110"/>
    </row>
    <row r="61" spans="1:13" s="109" customFormat="1" ht="12">
      <c r="A61" s="147">
        <v>0.62083333333333401</v>
      </c>
      <c r="B61" s="117"/>
      <c r="C61" s="151" t="s">
        <v>187</v>
      </c>
      <c r="D61" s="139" t="s">
        <v>10</v>
      </c>
      <c r="E61" s="151" t="s">
        <v>188</v>
      </c>
      <c r="F61" s="139" t="s">
        <v>10</v>
      </c>
      <c r="G61" s="151" t="s">
        <v>189</v>
      </c>
      <c r="H61" s="148" t="s">
        <v>10</v>
      </c>
      <c r="I61" s="116">
        <f t="shared" si="0"/>
        <v>3</v>
      </c>
      <c r="K61" s="110"/>
    </row>
    <row r="62" spans="1:13" s="109" customFormat="1" ht="12">
      <c r="A62" s="147">
        <v>0.62708333333333399</v>
      </c>
      <c r="B62" s="117"/>
      <c r="C62" s="151" t="s">
        <v>190</v>
      </c>
      <c r="D62" s="139" t="s">
        <v>10</v>
      </c>
      <c r="E62" s="151" t="s">
        <v>191</v>
      </c>
      <c r="F62" s="139" t="s">
        <v>10</v>
      </c>
      <c r="G62" s="151" t="s">
        <v>192</v>
      </c>
      <c r="H62" s="148" t="s">
        <v>10</v>
      </c>
      <c r="I62" s="116">
        <f t="shared" si="0"/>
        <v>3</v>
      </c>
      <c r="K62" s="110"/>
    </row>
    <row r="63" spans="1:13" s="109" customFormat="1" ht="12.75" thickBot="1">
      <c r="A63" s="147" t="s">
        <v>193</v>
      </c>
      <c r="B63" s="117"/>
      <c r="C63" s="151" t="s">
        <v>194</v>
      </c>
      <c r="D63" s="139" t="s">
        <v>10</v>
      </c>
      <c r="E63" s="151" t="s">
        <v>195</v>
      </c>
      <c r="F63" s="139" t="s">
        <v>10</v>
      </c>
      <c r="G63" s="151"/>
      <c r="H63" s="148" t="s">
        <v>10</v>
      </c>
      <c r="I63" s="116">
        <f t="shared" si="0"/>
        <v>2</v>
      </c>
      <c r="K63" s="110"/>
    </row>
    <row r="64" spans="1:13" s="108" customFormat="1" ht="12.75" thickBot="1">
      <c r="A64" s="287" t="s">
        <v>54</v>
      </c>
      <c r="B64" s="288"/>
      <c r="C64" s="288"/>
      <c r="D64" s="288"/>
      <c r="E64" s="288"/>
      <c r="F64" s="288"/>
      <c r="G64" s="288"/>
      <c r="H64" s="289"/>
      <c r="I64" s="183">
        <f t="shared" si="0"/>
        <v>0</v>
      </c>
      <c r="L64" s="109"/>
      <c r="M64" s="109"/>
    </row>
    <row r="65" spans="1:22" s="109" customFormat="1" ht="12.75" thickBot="1">
      <c r="A65" s="273" t="s">
        <v>196</v>
      </c>
      <c r="B65" s="274"/>
      <c r="C65" s="274"/>
      <c r="D65" s="274"/>
      <c r="E65" s="274"/>
      <c r="F65" s="274"/>
      <c r="G65" s="274"/>
      <c r="H65" s="275"/>
      <c r="I65" s="183">
        <f t="shared" si="0"/>
        <v>0</v>
      </c>
    </row>
    <row r="66" spans="1:22" s="109" customFormat="1" ht="12">
      <c r="A66" s="111">
        <v>0.3520833333333333</v>
      </c>
      <c r="B66" s="112"/>
      <c r="C66" s="202" t="s">
        <v>197</v>
      </c>
      <c r="D66" s="145">
        <v>33.200000000000003</v>
      </c>
      <c r="E66" s="153" t="s">
        <v>198</v>
      </c>
      <c r="F66" s="145" t="s">
        <v>10</v>
      </c>
      <c r="G66" s="153"/>
      <c r="H66" s="146"/>
      <c r="I66" s="116">
        <v>1</v>
      </c>
      <c r="K66" s="110"/>
    </row>
    <row r="67" spans="1:22" s="109" customFormat="1" ht="12.75" thickBot="1">
      <c r="A67" s="122">
        <v>0.35833333333333334</v>
      </c>
      <c r="B67" s="140"/>
      <c r="C67" s="152" t="s">
        <v>199</v>
      </c>
      <c r="D67" s="141" t="s">
        <v>10</v>
      </c>
      <c r="E67" s="197" t="s">
        <v>200</v>
      </c>
      <c r="F67" s="141">
        <v>39.9</v>
      </c>
      <c r="G67" s="186"/>
      <c r="H67" s="143"/>
      <c r="I67" s="116">
        <f t="shared" si="0"/>
        <v>2</v>
      </c>
      <c r="K67" s="110"/>
    </row>
    <row r="68" spans="1:22" s="109" customFormat="1" ht="12.75" thickBot="1">
      <c r="A68" s="273" t="s">
        <v>201</v>
      </c>
      <c r="B68" s="276"/>
      <c r="C68" s="276"/>
      <c r="D68" s="276"/>
      <c r="E68" s="276"/>
      <c r="F68" s="276"/>
      <c r="G68" s="276"/>
      <c r="H68" s="277"/>
      <c r="I68" s="183">
        <f t="shared" si="0"/>
        <v>0</v>
      </c>
    </row>
    <row r="69" spans="1:22" s="109" customFormat="1" ht="12">
      <c r="A69" s="144">
        <v>0.36458333333333298</v>
      </c>
      <c r="B69" s="117"/>
      <c r="C69" s="201" t="s">
        <v>202</v>
      </c>
      <c r="D69" s="129">
        <v>52.1</v>
      </c>
      <c r="E69" s="128" t="s">
        <v>203</v>
      </c>
      <c r="F69" s="139">
        <v>48.9</v>
      </c>
      <c r="G69" s="128" t="s">
        <v>204</v>
      </c>
      <c r="H69" s="148">
        <v>39</v>
      </c>
      <c r="I69" s="116">
        <v>2</v>
      </c>
    </row>
    <row r="70" spans="1:22" s="109" customFormat="1" ht="12">
      <c r="A70" s="147">
        <v>0.37083333333333302</v>
      </c>
      <c r="B70" s="117"/>
      <c r="C70" s="128" t="s">
        <v>205</v>
      </c>
      <c r="D70" s="129">
        <v>36.799999999999997</v>
      </c>
      <c r="E70" s="128" t="s">
        <v>206</v>
      </c>
      <c r="F70" s="139">
        <v>31.5</v>
      </c>
      <c r="G70" s="128" t="s">
        <v>207</v>
      </c>
      <c r="H70" s="148">
        <v>28.8</v>
      </c>
      <c r="I70" s="116">
        <f t="shared" si="0"/>
        <v>3</v>
      </c>
    </row>
    <row r="71" spans="1:22" s="109" customFormat="1" ht="12.75" thickBot="1">
      <c r="A71" s="147">
        <v>0.37708333333333299</v>
      </c>
      <c r="B71" s="117"/>
      <c r="C71" s="191" t="s">
        <v>208</v>
      </c>
      <c r="D71" s="129">
        <v>54</v>
      </c>
      <c r="E71" s="128" t="s">
        <v>209</v>
      </c>
      <c r="F71" s="139" t="s">
        <v>10</v>
      </c>
      <c r="G71" s="201" t="s">
        <v>210</v>
      </c>
      <c r="H71" s="148">
        <v>54</v>
      </c>
      <c r="I71" s="116">
        <v>2</v>
      </c>
    </row>
    <row r="72" spans="1:22" s="109" customFormat="1" ht="12.75" thickBot="1">
      <c r="A72" s="195">
        <v>0.38333333333333303</v>
      </c>
      <c r="B72" s="123"/>
      <c r="C72" s="193" t="s">
        <v>211</v>
      </c>
      <c r="D72" s="132">
        <v>51.7</v>
      </c>
      <c r="E72" s="193" t="s">
        <v>212</v>
      </c>
      <c r="F72" s="149">
        <v>54</v>
      </c>
      <c r="G72" s="193" t="s">
        <v>213</v>
      </c>
      <c r="H72" s="150">
        <v>43.4</v>
      </c>
      <c r="I72" s="116">
        <f t="shared" ref="I72" si="1">COUNTA(C72,E72,G72)</f>
        <v>3</v>
      </c>
      <c r="J72" s="135">
        <f>SUM(I45:I72)</f>
        <v>60</v>
      </c>
      <c r="K72" s="110"/>
    </row>
    <row r="73" spans="1:22" s="108" customFormat="1" ht="12.75" thickBot="1">
      <c r="A73" s="116"/>
      <c r="C73" s="157"/>
      <c r="D73" s="158"/>
      <c r="F73" s="158"/>
      <c r="G73" s="157"/>
      <c r="H73" s="158"/>
      <c r="J73" s="156">
        <f>SUM(J40+J72)</f>
        <v>138</v>
      </c>
      <c r="K73" s="110"/>
      <c r="L73" s="109"/>
      <c r="M73" s="109"/>
      <c r="N73" s="110"/>
      <c r="O73" s="110"/>
      <c r="P73" s="110"/>
      <c r="Q73" s="110"/>
      <c r="R73" s="110"/>
      <c r="S73" s="110"/>
      <c r="T73" s="110"/>
      <c r="U73" s="110"/>
      <c r="V73" s="110"/>
    </row>
    <row r="74" spans="1:22" s="108" customFormat="1" ht="12">
      <c r="A74" s="116"/>
      <c r="C74" s="157"/>
      <c r="D74" s="158"/>
      <c r="E74" s="157"/>
      <c r="F74" s="158"/>
      <c r="G74" s="157"/>
      <c r="H74" s="158"/>
      <c r="J74" s="159"/>
      <c r="K74" s="110"/>
      <c r="L74" s="109"/>
      <c r="M74" s="109"/>
      <c r="N74" s="110"/>
      <c r="O74" s="110"/>
      <c r="P74" s="110"/>
      <c r="Q74" s="110"/>
      <c r="R74" s="110"/>
      <c r="S74" s="110"/>
      <c r="T74" s="110"/>
      <c r="U74" s="110"/>
      <c r="V74" s="110"/>
    </row>
    <row r="75" spans="1:22" s="108" customFormat="1" ht="12">
      <c r="A75" s="116"/>
      <c r="C75" s="157"/>
      <c r="D75" s="158"/>
      <c r="E75" s="157"/>
      <c r="F75" s="158"/>
      <c r="G75" s="157"/>
      <c r="H75" s="158"/>
      <c r="J75" s="159"/>
      <c r="K75" s="110"/>
      <c r="L75" s="109"/>
      <c r="M75" s="110"/>
      <c r="N75" s="110"/>
      <c r="O75" s="110"/>
      <c r="P75" s="110"/>
      <c r="Q75" s="110"/>
      <c r="R75" s="110"/>
      <c r="S75" s="110"/>
      <c r="T75" s="110"/>
      <c r="U75" s="110"/>
      <c r="V75" s="110"/>
    </row>
    <row r="76" spans="1:22" s="108" customFormat="1" ht="12">
      <c r="A76" s="116"/>
      <c r="C76" s="157"/>
      <c r="D76" s="158"/>
      <c r="E76" s="157"/>
      <c r="F76" s="158"/>
      <c r="G76" s="157"/>
      <c r="H76" s="158"/>
      <c r="J76" s="159"/>
      <c r="K76" s="110"/>
      <c r="L76" s="109"/>
      <c r="M76" s="110"/>
      <c r="N76" s="110"/>
      <c r="O76" s="110"/>
      <c r="P76" s="110"/>
      <c r="Q76" s="110"/>
      <c r="R76" s="110"/>
      <c r="S76" s="110"/>
      <c r="T76" s="110"/>
      <c r="U76" s="110"/>
      <c r="V76" s="110"/>
    </row>
    <row r="77" spans="1:22" s="108" customFormat="1" ht="12">
      <c r="A77" s="116"/>
      <c r="C77" s="157"/>
      <c r="D77" s="158"/>
      <c r="E77" s="157"/>
      <c r="F77" s="158"/>
      <c r="G77" s="157"/>
      <c r="H77" s="158"/>
      <c r="J77" s="159"/>
      <c r="K77" s="110"/>
      <c r="L77" s="109"/>
    </row>
    <row r="78" spans="1:22" s="108" customFormat="1" ht="12">
      <c r="A78" s="171"/>
      <c r="D78" s="158"/>
      <c r="F78" s="158"/>
      <c r="H78" s="158"/>
      <c r="K78" s="110"/>
      <c r="L78" s="109"/>
    </row>
    <row r="79" spans="1:22" s="108" customFormat="1" ht="12">
      <c r="A79" s="171"/>
      <c r="D79" s="158"/>
      <c r="F79" s="158"/>
      <c r="H79" s="158"/>
      <c r="K79" s="110"/>
      <c r="L79" s="109"/>
    </row>
    <row r="80" spans="1:22" s="108" customFormat="1" ht="12">
      <c r="A80" s="171"/>
      <c r="D80" s="158"/>
      <c r="F80" s="158"/>
      <c r="H80" s="158"/>
      <c r="K80" s="110"/>
      <c r="L80" s="109"/>
    </row>
    <row r="81" spans="1:12" s="108" customFormat="1" ht="12">
      <c r="A81" s="171"/>
      <c r="D81" s="158"/>
      <c r="F81" s="158"/>
      <c r="H81" s="158"/>
      <c r="K81" s="110"/>
      <c r="L81" s="109"/>
    </row>
    <row r="82" spans="1:12" s="108" customFormat="1" ht="12">
      <c r="A82" s="171"/>
      <c r="D82" s="158"/>
      <c r="F82" s="158"/>
      <c r="H82" s="158"/>
      <c r="K82" s="110"/>
      <c r="L82" s="109"/>
    </row>
    <row r="83" spans="1:12" s="108" customFormat="1" ht="12">
      <c r="A83" s="171"/>
      <c r="D83" s="158"/>
      <c r="F83" s="158"/>
      <c r="H83" s="158"/>
      <c r="K83" s="110"/>
      <c r="L83" s="109"/>
    </row>
    <row r="84" spans="1:12" s="108" customFormat="1" ht="12">
      <c r="A84" s="171"/>
      <c r="D84" s="158"/>
      <c r="F84" s="158"/>
      <c r="H84" s="158"/>
      <c r="K84" s="110"/>
      <c r="L84" s="109"/>
    </row>
    <row r="85" spans="1:12" s="108" customFormat="1" ht="12">
      <c r="A85" s="171"/>
      <c r="D85" s="158"/>
      <c r="F85" s="158"/>
      <c r="H85" s="158"/>
      <c r="K85" s="110"/>
      <c r="L85" s="109"/>
    </row>
    <row r="86" spans="1:12" s="108" customFormat="1" ht="12">
      <c r="A86" s="171"/>
      <c r="D86" s="158"/>
      <c r="F86" s="158"/>
      <c r="H86" s="158"/>
      <c r="K86" s="110"/>
      <c r="L86" s="109"/>
    </row>
    <row r="87" spans="1:12" s="108" customFormat="1" ht="12">
      <c r="A87" s="171"/>
      <c r="D87" s="158"/>
      <c r="F87" s="158"/>
      <c r="H87" s="158"/>
      <c r="K87" s="110"/>
      <c r="L87" s="109"/>
    </row>
    <row r="88" spans="1:12" s="108" customFormat="1" ht="12">
      <c r="A88" s="171"/>
      <c r="D88" s="158"/>
      <c r="F88" s="158"/>
      <c r="H88" s="158"/>
      <c r="K88" s="110"/>
      <c r="L88" s="109"/>
    </row>
    <row r="89" spans="1:12" s="108" customFormat="1" ht="12">
      <c r="A89" s="171"/>
      <c r="D89" s="158"/>
      <c r="F89" s="158"/>
      <c r="H89" s="158"/>
      <c r="K89" s="110"/>
      <c r="L89" s="109"/>
    </row>
    <row r="90" spans="1:12" s="108" customFormat="1" ht="12">
      <c r="A90" s="171"/>
      <c r="D90" s="158"/>
      <c r="F90" s="158"/>
      <c r="H90" s="158"/>
      <c r="K90" s="110"/>
      <c r="L90" s="109"/>
    </row>
    <row r="91" spans="1:12" s="108" customFormat="1" ht="12">
      <c r="A91" s="171"/>
      <c r="D91" s="158"/>
      <c r="F91" s="158"/>
      <c r="H91" s="158"/>
      <c r="K91" s="110"/>
      <c r="L91" s="109"/>
    </row>
    <row r="92" spans="1:12" s="108" customFormat="1" ht="12">
      <c r="A92" s="171"/>
      <c r="D92" s="158"/>
      <c r="F92" s="158"/>
      <c r="H92" s="158"/>
      <c r="K92" s="110"/>
      <c r="L92" s="109"/>
    </row>
    <row r="93" spans="1:12" s="108" customFormat="1" ht="12">
      <c r="A93" s="171"/>
      <c r="D93" s="158"/>
      <c r="F93" s="158"/>
      <c r="H93" s="158"/>
      <c r="K93" s="110"/>
      <c r="L93" s="109"/>
    </row>
    <row r="94" spans="1:12" s="108" customFormat="1" ht="12">
      <c r="A94" s="171"/>
      <c r="D94" s="158"/>
      <c r="F94" s="158"/>
      <c r="H94" s="158"/>
      <c r="K94" s="110"/>
      <c r="L94" s="109"/>
    </row>
    <row r="95" spans="1:12" s="108" customFormat="1" ht="12">
      <c r="A95" s="171"/>
      <c r="D95" s="158"/>
      <c r="F95" s="158"/>
      <c r="H95" s="158"/>
      <c r="L95" s="109"/>
    </row>
    <row r="96" spans="1:12" s="108" customFormat="1" ht="12">
      <c r="A96" s="171"/>
      <c r="D96" s="158"/>
      <c r="F96" s="158"/>
      <c r="H96" s="158"/>
      <c r="L96" s="109"/>
    </row>
    <row r="97" spans="1:12" s="108" customFormat="1" ht="12">
      <c r="A97" s="171"/>
      <c r="D97" s="158"/>
      <c r="F97" s="158"/>
      <c r="H97" s="158"/>
      <c r="L97" s="109"/>
    </row>
    <row r="98" spans="1:12" s="108" customFormat="1" ht="12">
      <c r="A98" s="171"/>
      <c r="D98" s="158"/>
      <c r="F98" s="158"/>
      <c r="H98" s="158"/>
      <c r="L98" s="109"/>
    </row>
    <row r="99" spans="1:12" s="108" customFormat="1" ht="12">
      <c r="A99" s="171"/>
      <c r="D99" s="158"/>
      <c r="F99" s="158"/>
      <c r="H99" s="158"/>
      <c r="L99" s="109"/>
    </row>
    <row r="100" spans="1:12" s="108" customFormat="1" ht="12">
      <c r="A100" s="171"/>
      <c r="D100" s="158"/>
      <c r="F100" s="158"/>
      <c r="H100" s="158"/>
      <c r="L100" s="109"/>
    </row>
    <row r="101" spans="1:12" s="108" customFormat="1" ht="12">
      <c r="A101" s="171"/>
      <c r="D101" s="158"/>
      <c r="F101" s="158"/>
      <c r="H101" s="158"/>
      <c r="L101" s="109"/>
    </row>
    <row r="102" spans="1:12" s="108" customFormat="1" ht="12">
      <c r="A102" s="171"/>
      <c r="D102" s="158"/>
      <c r="F102" s="158"/>
      <c r="H102" s="158"/>
      <c r="L102" s="109"/>
    </row>
    <row r="103" spans="1:12" s="108" customFormat="1" ht="12">
      <c r="A103" s="171"/>
      <c r="D103" s="158"/>
      <c r="F103" s="158"/>
      <c r="H103" s="158"/>
      <c r="L103" s="109"/>
    </row>
    <row r="104" spans="1:12" s="108" customFormat="1" ht="12">
      <c r="A104" s="171"/>
      <c r="D104" s="158"/>
      <c r="F104" s="158"/>
      <c r="H104" s="158"/>
      <c r="L104" s="109"/>
    </row>
    <row r="105" spans="1:12" s="108" customFormat="1" ht="12">
      <c r="A105" s="171"/>
      <c r="D105" s="158"/>
      <c r="F105" s="158"/>
      <c r="H105" s="158"/>
      <c r="L105" s="109"/>
    </row>
    <row r="106" spans="1:12" s="108" customFormat="1" ht="12">
      <c r="A106" s="171"/>
      <c r="D106" s="158"/>
      <c r="F106" s="158"/>
      <c r="H106" s="158"/>
    </row>
    <row r="107" spans="1:12" s="108" customFormat="1" ht="12">
      <c r="A107" s="171"/>
      <c r="D107" s="158"/>
      <c r="F107" s="158"/>
      <c r="H107" s="158"/>
    </row>
    <row r="108" spans="1:12" s="108" customFormat="1" ht="12">
      <c r="A108" s="171"/>
      <c r="D108" s="158"/>
      <c r="F108" s="158"/>
      <c r="H108" s="158"/>
    </row>
    <row r="109" spans="1:12" s="108" customFormat="1" ht="12">
      <c r="A109" s="171"/>
      <c r="D109" s="158"/>
      <c r="F109" s="158"/>
      <c r="H109" s="158"/>
    </row>
    <row r="110" spans="1:12" s="108" customFormat="1" ht="12">
      <c r="A110" s="171"/>
      <c r="D110" s="158"/>
      <c r="F110" s="158"/>
      <c r="H110" s="158"/>
    </row>
    <row r="111" spans="1:12" s="108" customFormat="1" ht="12">
      <c r="A111" s="171"/>
      <c r="D111" s="158"/>
      <c r="F111" s="158"/>
      <c r="H111" s="158"/>
    </row>
    <row r="112" spans="1:12" s="108" customFormat="1" ht="12">
      <c r="A112" s="171"/>
      <c r="D112" s="158"/>
      <c r="F112" s="158"/>
      <c r="H112" s="158"/>
    </row>
    <row r="113" spans="1:10" s="108" customFormat="1" ht="12">
      <c r="A113" s="171"/>
      <c r="D113" s="158"/>
      <c r="F113" s="158"/>
      <c r="H113" s="158"/>
    </row>
    <row r="114" spans="1:10" s="108" customFormat="1" ht="12">
      <c r="A114" s="171"/>
      <c r="D114" s="158"/>
      <c r="F114" s="158"/>
      <c r="H114" s="158"/>
    </row>
    <row r="115" spans="1:10" s="108" customFormat="1" ht="12">
      <c r="A115" s="171"/>
      <c r="D115" s="158"/>
      <c r="F115" s="158"/>
      <c r="H115" s="158"/>
    </row>
    <row r="116" spans="1:10" s="108" customFormat="1" ht="12">
      <c r="A116" s="171"/>
      <c r="D116" s="158"/>
      <c r="F116" s="158"/>
      <c r="H116" s="158"/>
    </row>
    <row r="117" spans="1:10" s="108" customFormat="1" ht="12">
      <c r="A117" s="171"/>
      <c r="D117" s="158"/>
      <c r="F117" s="158"/>
      <c r="H117" s="158"/>
    </row>
    <row r="118" spans="1:10" s="108" customFormat="1" ht="12">
      <c r="A118" s="171"/>
      <c r="D118" s="158"/>
      <c r="F118" s="158"/>
      <c r="H118" s="158"/>
    </row>
    <row r="119" spans="1:10" s="108" customFormat="1" ht="12">
      <c r="A119" s="171"/>
      <c r="D119" s="158"/>
      <c r="F119" s="158"/>
      <c r="H119" s="158"/>
    </row>
    <row r="120" spans="1:10" s="108" customFormat="1" ht="12">
      <c r="A120" s="171"/>
      <c r="D120" s="158"/>
      <c r="F120" s="158"/>
      <c r="H120" s="158"/>
    </row>
    <row r="121" spans="1:10" s="108" customFormat="1" ht="12">
      <c r="A121" s="171"/>
      <c r="D121" s="158"/>
      <c r="F121" s="158"/>
      <c r="H121" s="158"/>
    </row>
    <row r="122" spans="1:10">
      <c r="A122" s="172"/>
      <c r="B122" s="107"/>
      <c r="C122" s="107"/>
      <c r="D122" s="160"/>
      <c r="E122" s="107"/>
      <c r="F122" s="160"/>
      <c r="G122" s="107"/>
      <c r="H122" s="160"/>
      <c r="J122" s="34"/>
    </row>
    <row r="123" spans="1:10">
      <c r="A123" s="172"/>
      <c r="B123" s="107"/>
      <c r="C123" s="107"/>
      <c r="D123" s="160"/>
      <c r="E123" s="107"/>
      <c r="F123" s="160"/>
      <c r="G123" s="107"/>
      <c r="H123" s="160"/>
      <c r="J123" s="34"/>
    </row>
    <row r="124" spans="1:10">
      <c r="A124" s="172"/>
      <c r="B124" s="107"/>
      <c r="C124" s="107"/>
      <c r="D124" s="160"/>
      <c r="E124" s="107"/>
      <c r="F124" s="160"/>
      <c r="G124" s="107"/>
      <c r="H124" s="160"/>
      <c r="J124" s="34"/>
    </row>
    <row r="125" spans="1:10">
      <c r="A125" s="172"/>
      <c r="B125" s="107"/>
      <c r="C125" s="107"/>
      <c r="D125" s="160"/>
      <c r="E125" s="107"/>
      <c r="F125" s="160"/>
      <c r="G125" s="107"/>
      <c r="H125" s="160"/>
      <c r="J125" s="34"/>
    </row>
    <row r="126" spans="1:10">
      <c r="A126" s="172"/>
      <c r="B126" s="107"/>
      <c r="C126" s="107"/>
      <c r="D126" s="160"/>
      <c r="E126" s="107"/>
      <c r="F126" s="160"/>
      <c r="G126" s="107"/>
      <c r="H126" s="160"/>
      <c r="J126" s="34"/>
    </row>
    <row r="127" spans="1:10">
      <c r="A127" s="172"/>
      <c r="B127" s="107"/>
      <c r="C127" s="107"/>
      <c r="D127" s="160"/>
      <c r="E127" s="107"/>
      <c r="F127" s="160"/>
      <c r="G127" s="107"/>
      <c r="H127" s="160"/>
      <c r="J127" s="34"/>
    </row>
    <row r="128" spans="1:10">
      <c r="A128" s="172"/>
      <c r="B128" s="107"/>
      <c r="C128" s="107"/>
      <c r="D128" s="160"/>
      <c r="E128" s="107"/>
      <c r="F128" s="160"/>
      <c r="G128" s="107"/>
      <c r="H128" s="160"/>
      <c r="J128" s="34"/>
    </row>
    <row r="129" spans="1:10">
      <c r="A129" s="172"/>
      <c r="B129" s="107"/>
      <c r="C129" s="107"/>
      <c r="D129" s="160"/>
      <c r="E129" s="107"/>
      <c r="F129" s="160"/>
      <c r="G129" s="107"/>
      <c r="H129" s="160"/>
      <c r="J129" s="34"/>
    </row>
    <row r="130" spans="1:10">
      <c r="A130" s="172"/>
      <c r="B130" s="107"/>
      <c r="C130" s="107"/>
      <c r="D130" s="160"/>
      <c r="E130" s="107"/>
      <c r="F130" s="160"/>
      <c r="G130" s="107"/>
      <c r="H130" s="160"/>
      <c r="J130" s="34"/>
    </row>
    <row r="131" spans="1:10">
      <c r="A131" s="172"/>
      <c r="B131" s="107"/>
      <c r="C131" s="107"/>
      <c r="D131" s="160"/>
      <c r="E131" s="107"/>
      <c r="F131" s="160"/>
      <c r="G131" s="107"/>
      <c r="H131" s="160"/>
      <c r="J131" s="34"/>
    </row>
    <row r="132" spans="1:10">
      <c r="A132" s="172"/>
      <c r="B132" s="107"/>
      <c r="C132" s="107"/>
      <c r="D132" s="160"/>
      <c r="E132" s="107"/>
      <c r="F132" s="160"/>
      <c r="G132" s="107"/>
      <c r="H132" s="160"/>
      <c r="J132" s="34"/>
    </row>
    <row r="133" spans="1:10">
      <c r="A133" s="172"/>
      <c r="B133" s="107"/>
      <c r="C133" s="107"/>
      <c r="D133" s="160"/>
      <c r="E133" s="107"/>
      <c r="F133" s="160"/>
      <c r="G133" s="107"/>
      <c r="H133" s="160"/>
      <c r="J133" s="34"/>
    </row>
    <row r="134" spans="1:10">
      <c r="A134" s="172"/>
      <c r="B134" s="107"/>
      <c r="C134" s="107"/>
      <c r="D134" s="160"/>
      <c r="E134" s="107"/>
      <c r="F134" s="160"/>
      <c r="G134" s="107"/>
      <c r="H134" s="160"/>
      <c r="J134" s="34"/>
    </row>
    <row r="135" spans="1:10">
      <c r="A135" s="172"/>
      <c r="B135" s="107"/>
      <c r="C135" s="107"/>
      <c r="D135" s="160"/>
      <c r="E135" s="107"/>
      <c r="F135" s="160"/>
      <c r="G135" s="107"/>
      <c r="H135" s="160"/>
      <c r="J135" s="34"/>
    </row>
    <row r="136" spans="1:10">
      <c r="A136" s="172"/>
      <c r="B136" s="107"/>
      <c r="C136" s="107"/>
      <c r="D136" s="160"/>
      <c r="E136" s="107"/>
      <c r="F136" s="160"/>
      <c r="G136" s="107"/>
      <c r="H136" s="160"/>
      <c r="J136" s="34"/>
    </row>
    <row r="137" spans="1:10">
      <c r="A137" s="172"/>
      <c r="B137" s="107"/>
      <c r="C137" s="107"/>
      <c r="D137" s="160"/>
      <c r="E137" s="107"/>
      <c r="F137" s="160"/>
      <c r="G137" s="107"/>
      <c r="H137" s="160"/>
      <c r="J137" s="34"/>
    </row>
    <row r="138" spans="1:10">
      <c r="A138" s="172"/>
      <c r="B138" s="107"/>
      <c r="C138" s="107"/>
      <c r="D138" s="160"/>
      <c r="E138" s="107"/>
      <c r="F138" s="160"/>
      <c r="G138" s="107"/>
      <c r="H138" s="160"/>
      <c r="J138" s="34"/>
    </row>
    <row r="139" spans="1:10">
      <c r="A139" s="172"/>
      <c r="B139" s="107"/>
      <c r="C139" s="107"/>
      <c r="D139" s="160"/>
      <c r="E139" s="107"/>
      <c r="F139" s="160"/>
      <c r="G139" s="107"/>
      <c r="H139" s="160"/>
      <c r="J139" s="34"/>
    </row>
    <row r="140" spans="1:10">
      <c r="A140" s="172"/>
      <c r="B140" s="107"/>
      <c r="C140" s="107"/>
      <c r="D140" s="160"/>
      <c r="E140" s="107"/>
      <c r="F140" s="160"/>
      <c r="G140" s="107"/>
      <c r="H140" s="160"/>
      <c r="J140" s="34"/>
    </row>
    <row r="141" spans="1:10">
      <c r="A141" s="172"/>
      <c r="B141" s="107"/>
      <c r="C141" s="107"/>
      <c r="D141" s="160"/>
      <c r="E141" s="107"/>
      <c r="F141" s="160"/>
      <c r="G141" s="107"/>
      <c r="H141" s="160"/>
      <c r="J141" s="34"/>
    </row>
    <row r="142" spans="1:10">
      <c r="A142" s="172"/>
      <c r="B142" s="107"/>
      <c r="C142" s="107"/>
      <c r="D142" s="160"/>
      <c r="E142" s="107"/>
      <c r="F142" s="160"/>
      <c r="G142" s="107"/>
      <c r="H142" s="160"/>
      <c r="J142" s="34"/>
    </row>
    <row r="143" spans="1:10">
      <c r="A143" s="172"/>
      <c r="B143" s="107"/>
      <c r="C143" s="107"/>
      <c r="D143" s="160"/>
      <c r="E143" s="107"/>
      <c r="F143" s="160"/>
      <c r="G143" s="107"/>
      <c r="H143" s="160"/>
      <c r="J143" s="34"/>
    </row>
    <row r="144" spans="1:10">
      <c r="A144" s="173"/>
      <c r="C144" s="34"/>
      <c r="E144" s="34"/>
      <c r="G144" s="34"/>
      <c r="J144" s="34"/>
    </row>
    <row r="145" spans="1:10">
      <c r="A145" s="173"/>
      <c r="C145" s="34"/>
      <c r="E145" s="34"/>
      <c r="G145" s="34"/>
      <c r="J145" s="34"/>
    </row>
    <row r="146" spans="1:10">
      <c r="A146" s="173"/>
      <c r="C146" s="34"/>
      <c r="E146" s="34"/>
      <c r="G146" s="34"/>
      <c r="J146" s="34"/>
    </row>
    <row r="147" spans="1:10">
      <c r="A147" s="173"/>
      <c r="C147" s="34"/>
      <c r="E147" s="34"/>
      <c r="G147" s="34"/>
      <c r="J147" s="34"/>
    </row>
    <row r="148" spans="1:10">
      <c r="A148" s="173"/>
      <c r="C148" s="34"/>
      <c r="E148" s="34"/>
      <c r="G148" s="34"/>
      <c r="J148" s="34"/>
    </row>
    <row r="149" spans="1:10">
      <c r="A149" s="173"/>
      <c r="C149" s="34"/>
      <c r="E149" s="34"/>
      <c r="G149" s="34"/>
      <c r="J149" s="34"/>
    </row>
    <row r="150" spans="1:10">
      <c r="A150" s="173"/>
      <c r="C150" s="34"/>
      <c r="E150" s="34"/>
      <c r="G150" s="34"/>
      <c r="J150" s="34"/>
    </row>
    <row r="151" spans="1:10">
      <c r="A151" s="173"/>
      <c r="C151" s="34"/>
      <c r="E151" s="34"/>
      <c r="G151" s="34"/>
      <c r="J151" s="34"/>
    </row>
  </sheetData>
  <mergeCells count="18">
    <mergeCell ref="A54:H54"/>
    <mergeCell ref="A59:H59"/>
    <mergeCell ref="A65:H65"/>
    <mergeCell ref="A68:H68"/>
    <mergeCell ref="A1:H1"/>
    <mergeCell ref="A2:H2"/>
    <mergeCell ref="A3:H3"/>
    <mergeCell ref="A4:H4"/>
    <mergeCell ref="A5:H5"/>
    <mergeCell ref="A6:H6"/>
    <mergeCell ref="A36:H36"/>
    <mergeCell ref="A7:H7"/>
    <mergeCell ref="A18:H18"/>
    <mergeCell ref="A28:H28"/>
    <mergeCell ref="A33:H33"/>
    <mergeCell ref="A64:H64"/>
    <mergeCell ref="A43:H43"/>
    <mergeCell ref="A44:H44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H1"/>
  <sheetViews>
    <sheetView zoomScale="70" zoomScaleNormal="70" workbookViewId="0">
      <selection activeCell="K23" sqref="K23"/>
    </sheetView>
  </sheetViews>
  <sheetFormatPr baseColWidth="10" defaultRowHeight="18.75"/>
  <cols>
    <col min="1" max="1" width="11.42578125" style="1"/>
    <col min="2" max="8" width="11.42578125" style="2"/>
    <col min="9" max="16384" width="11.42578125" style="1"/>
  </cols>
  <sheetData/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6"/>
  <sheetViews>
    <sheetView zoomScale="70" zoomScaleNormal="70" workbookViewId="0">
      <selection sqref="A1:H1"/>
    </sheetView>
  </sheetViews>
  <sheetFormatPr baseColWidth="10" defaultRowHeight="18.75"/>
  <cols>
    <col min="1" max="1" width="35.85546875" style="1" customWidth="1"/>
    <col min="2" max="2" width="10.140625" style="11" bestFit="1" customWidth="1"/>
    <col min="3" max="3" width="12" style="11" bestFit="1" customWidth="1"/>
    <col min="4" max="8" width="6.7109375" style="2" customWidth="1"/>
    <col min="9" max="9" width="10.85546875" style="1" bestFit="1" customWidth="1"/>
    <col min="10" max="16384" width="11.42578125" style="1"/>
  </cols>
  <sheetData>
    <row r="1" spans="1:20" ht="30.75">
      <c r="A1" s="247" t="str">
        <f>JUV!A1</f>
        <v>EL VALLE DE TANDIL</v>
      </c>
      <c r="B1" s="247"/>
      <c r="C1" s="247"/>
      <c r="D1" s="247"/>
      <c r="E1" s="247"/>
      <c r="F1" s="247"/>
      <c r="G1" s="247"/>
      <c r="H1" s="247"/>
    </row>
    <row r="2" spans="1:20" ht="23.25">
      <c r="A2" s="251" t="str">
        <f>JUV!A2</f>
        <v>GOLF CLUB</v>
      </c>
      <c r="B2" s="251"/>
      <c r="C2" s="251"/>
      <c r="D2" s="251"/>
      <c r="E2" s="251"/>
      <c r="F2" s="251"/>
      <c r="G2" s="251"/>
      <c r="H2" s="251"/>
    </row>
    <row r="3" spans="1:20" ht="19.5">
      <c r="A3" s="248" t="s">
        <v>7</v>
      </c>
      <c r="B3" s="248"/>
      <c r="C3" s="248"/>
      <c r="D3" s="248"/>
      <c r="E3" s="248"/>
      <c r="F3" s="248"/>
      <c r="G3" s="248"/>
      <c r="H3" s="248"/>
    </row>
    <row r="4" spans="1:20" ht="26.25">
      <c r="A4" s="249" t="s">
        <v>11</v>
      </c>
      <c r="B4" s="249"/>
      <c r="C4" s="249"/>
      <c r="D4" s="249"/>
      <c r="E4" s="249"/>
      <c r="F4" s="249"/>
      <c r="G4" s="249"/>
      <c r="H4" s="249"/>
    </row>
    <row r="5" spans="1:20" ht="19.5">
      <c r="A5" s="250" t="str">
        <f>JUV!A5</f>
        <v>DOS VUELTAS DE 9 HOYOS MEDAL PLAY</v>
      </c>
      <c r="B5" s="250"/>
      <c r="C5" s="250"/>
      <c r="D5" s="250"/>
      <c r="E5" s="250"/>
      <c r="F5" s="250"/>
      <c r="G5" s="250"/>
      <c r="H5" s="250"/>
    </row>
    <row r="6" spans="1:20" ht="19.5">
      <c r="A6" s="243" t="str">
        <f>JUV!A6</f>
        <v>MARTES 01 DE MARZO DE 2022</v>
      </c>
      <c r="B6" s="243"/>
      <c r="C6" s="243"/>
      <c r="D6" s="243"/>
      <c r="E6" s="243"/>
      <c r="F6" s="243"/>
      <c r="G6" s="243"/>
      <c r="H6" s="243"/>
    </row>
    <row r="7" spans="1:20" ht="19.5" thickBot="1">
      <c r="A7" s="2"/>
    </row>
    <row r="8" spans="1:20" ht="20.25" thickBot="1">
      <c r="A8" s="240" t="s">
        <v>41</v>
      </c>
      <c r="B8" s="241"/>
      <c r="C8" s="241"/>
      <c r="D8" s="241"/>
      <c r="E8" s="241"/>
      <c r="F8" s="241"/>
      <c r="G8" s="241"/>
      <c r="H8" s="242"/>
    </row>
    <row r="9" spans="1:20" s="3" customFormat="1" ht="20.25" thickBot="1">
      <c r="A9" s="4" t="s">
        <v>0</v>
      </c>
      <c r="B9" s="8" t="s">
        <v>9</v>
      </c>
      <c r="C9" s="8" t="s">
        <v>21</v>
      </c>
      <c r="D9" s="4" t="s">
        <v>1</v>
      </c>
      <c r="E9" s="4" t="s">
        <v>2</v>
      </c>
      <c r="F9" s="19" t="s">
        <v>3</v>
      </c>
      <c r="G9" s="18" t="s">
        <v>4</v>
      </c>
      <c r="H9" s="20" t="s">
        <v>5</v>
      </c>
      <c r="I9" s="175" t="s">
        <v>240</v>
      </c>
      <c r="K9" s="63" t="s">
        <v>25</v>
      </c>
      <c r="M9" s="1"/>
      <c r="N9" s="1"/>
      <c r="O9" s="1"/>
      <c r="P9" s="1"/>
      <c r="Q9" s="1"/>
      <c r="R9" s="1"/>
      <c r="S9" s="1"/>
      <c r="T9" s="1"/>
    </row>
    <row r="10" spans="1:20" ht="20.25" thickBot="1">
      <c r="A10" s="38" t="s">
        <v>114</v>
      </c>
      <c r="B10" s="52" t="s">
        <v>215</v>
      </c>
      <c r="C10" s="53">
        <v>38715</v>
      </c>
      <c r="D10" s="39">
        <v>2</v>
      </c>
      <c r="E10" s="36">
        <v>36</v>
      </c>
      <c r="F10" s="40">
        <v>39</v>
      </c>
      <c r="G10" s="211">
        <f t="shared" ref="G10:G31" si="0">SUM(E10:F10)</f>
        <v>75</v>
      </c>
      <c r="H10" s="21">
        <f t="shared" ref="H10:H31" si="1">SUM(G10-D10)</f>
        <v>73</v>
      </c>
      <c r="I10" s="27" t="s">
        <v>15</v>
      </c>
      <c r="K10" s="24">
        <f t="shared" ref="K10:K36" si="2">(F10-D10*0.5)</f>
        <v>38</v>
      </c>
    </row>
    <row r="11" spans="1:20" ht="20.25" thickBot="1">
      <c r="A11" s="38" t="s">
        <v>116</v>
      </c>
      <c r="B11" s="52" t="s">
        <v>215</v>
      </c>
      <c r="C11" s="53">
        <v>38888</v>
      </c>
      <c r="D11" s="39">
        <v>2</v>
      </c>
      <c r="E11" s="36">
        <v>38</v>
      </c>
      <c r="F11" s="40">
        <v>37</v>
      </c>
      <c r="G11" s="211">
        <f t="shared" si="0"/>
        <v>75</v>
      </c>
      <c r="H11" s="21">
        <f t="shared" si="1"/>
        <v>73</v>
      </c>
      <c r="I11" s="27" t="s">
        <v>16</v>
      </c>
      <c r="K11" s="24">
        <f t="shared" si="2"/>
        <v>36</v>
      </c>
    </row>
    <row r="12" spans="1:20" ht="20.25" thickBot="1">
      <c r="A12" s="38" t="s">
        <v>112</v>
      </c>
      <c r="B12" s="52" t="s">
        <v>215</v>
      </c>
      <c r="C12" s="53">
        <v>38874</v>
      </c>
      <c r="D12" s="39">
        <v>3</v>
      </c>
      <c r="E12" s="36">
        <v>43</v>
      </c>
      <c r="F12" s="40">
        <v>35</v>
      </c>
      <c r="G12" s="22">
        <f t="shared" si="0"/>
        <v>78</v>
      </c>
      <c r="H12" s="227">
        <f t="shared" si="1"/>
        <v>75</v>
      </c>
      <c r="I12" s="31" t="s">
        <v>18</v>
      </c>
      <c r="K12" s="24">
        <f t="shared" si="2"/>
        <v>33.5</v>
      </c>
    </row>
    <row r="13" spans="1:20" ht="19.5">
      <c r="A13" s="38" t="s">
        <v>117</v>
      </c>
      <c r="B13" s="52" t="s">
        <v>215</v>
      </c>
      <c r="C13" s="53">
        <v>38299</v>
      </c>
      <c r="D13" s="39">
        <v>0</v>
      </c>
      <c r="E13" s="36">
        <v>41</v>
      </c>
      <c r="F13" s="40">
        <v>37</v>
      </c>
      <c r="G13" s="22">
        <f t="shared" si="0"/>
        <v>78</v>
      </c>
      <c r="H13" s="21">
        <f t="shared" si="1"/>
        <v>78</v>
      </c>
      <c r="K13" s="24">
        <f t="shared" si="2"/>
        <v>37</v>
      </c>
    </row>
    <row r="14" spans="1:20" ht="19.5">
      <c r="A14" s="38" t="s">
        <v>111</v>
      </c>
      <c r="B14" s="52" t="s">
        <v>219</v>
      </c>
      <c r="C14" s="53">
        <v>38888</v>
      </c>
      <c r="D14" s="39">
        <v>3</v>
      </c>
      <c r="E14" s="36">
        <v>39</v>
      </c>
      <c r="F14" s="40">
        <v>39</v>
      </c>
      <c r="G14" s="22">
        <f t="shared" si="0"/>
        <v>78</v>
      </c>
      <c r="H14" s="21">
        <f t="shared" si="1"/>
        <v>75</v>
      </c>
      <c r="K14" s="24">
        <f t="shared" si="2"/>
        <v>37.5</v>
      </c>
    </row>
    <row r="15" spans="1:20" ht="19.5">
      <c r="A15" s="38" t="s">
        <v>115</v>
      </c>
      <c r="B15" s="52" t="s">
        <v>214</v>
      </c>
      <c r="C15" s="53">
        <v>38147</v>
      </c>
      <c r="D15" s="39">
        <v>2</v>
      </c>
      <c r="E15" s="36">
        <v>41</v>
      </c>
      <c r="F15" s="40">
        <v>40</v>
      </c>
      <c r="G15" s="22">
        <f t="shared" si="0"/>
        <v>81</v>
      </c>
      <c r="H15" s="21">
        <f t="shared" si="1"/>
        <v>79</v>
      </c>
      <c r="K15" s="24">
        <f t="shared" si="2"/>
        <v>39</v>
      </c>
    </row>
    <row r="16" spans="1:20" ht="19.5">
      <c r="A16" s="38" t="s">
        <v>109</v>
      </c>
      <c r="B16" s="52" t="s">
        <v>44</v>
      </c>
      <c r="C16" s="53">
        <v>38656</v>
      </c>
      <c r="D16" s="39">
        <v>6</v>
      </c>
      <c r="E16" s="36">
        <v>39</v>
      </c>
      <c r="F16" s="40">
        <v>42</v>
      </c>
      <c r="G16" s="22">
        <f t="shared" si="0"/>
        <v>81</v>
      </c>
      <c r="H16" s="21">
        <f t="shared" si="1"/>
        <v>75</v>
      </c>
      <c r="K16" s="24">
        <f t="shared" si="2"/>
        <v>39</v>
      </c>
    </row>
    <row r="17" spans="1:11" ht="19.5">
      <c r="A17" s="38" t="s">
        <v>118</v>
      </c>
      <c r="B17" s="52" t="s">
        <v>214</v>
      </c>
      <c r="C17" s="53">
        <v>38884</v>
      </c>
      <c r="D17" s="39">
        <v>-1</v>
      </c>
      <c r="E17" s="36">
        <v>41</v>
      </c>
      <c r="F17" s="40">
        <v>42</v>
      </c>
      <c r="G17" s="22">
        <f t="shared" si="0"/>
        <v>83</v>
      </c>
      <c r="H17" s="21">
        <f t="shared" si="1"/>
        <v>84</v>
      </c>
      <c r="K17" s="24">
        <f t="shared" si="2"/>
        <v>42.5</v>
      </c>
    </row>
    <row r="18" spans="1:11" ht="19.5">
      <c r="A18" s="38" t="s">
        <v>105</v>
      </c>
      <c r="B18" s="52" t="s">
        <v>214</v>
      </c>
      <c r="C18" s="53">
        <v>38872</v>
      </c>
      <c r="D18" s="39">
        <v>10</v>
      </c>
      <c r="E18" s="36">
        <v>45</v>
      </c>
      <c r="F18" s="40">
        <v>40</v>
      </c>
      <c r="G18" s="22">
        <f t="shared" si="0"/>
        <v>85</v>
      </c>
      <c r="H18" s="21">
        <f t="shared" si="1"/>
        <v>75</v>
      </c>
      <c r="K18" s="24">
        <f t="shared" si="2"/>
        <v>35</v>
      </c>
    </row>
    <row r="19" spans="1:11" ht="19.5">
      <c r="A19" s="38" t="s">
        <v>110</v>
      </c>
      <c r="B19" s="52" t="s">
        <v>44</v>
      </c>
      <c r="C19" s="53">
        <v>38792</v>
      </c>
      <c r="D19" s="39">
        <v>4</v>
      </c>
      <c r="E19" s="36">
        <v>46</v>
      </c>
      <c r="F19" s="40">
        <v>40</v>
      </c>
      <c r="G19" s="22">
        <f t="shared" si="0"/>
        <v>86</v>
      </c>
      <c r="H19" s="21">
        <f t="shared" si="1"/>
        <v>82</v>
      </c>
      <c r="K19" s="24">
        <f t="shared" si="2"/>
        <v>38</v>
      </c>
    </row>
    <row r="20" spans="1:11" ht="19.5">
      <c r="A20" s="38" t="s">
        <v>106</v>
      </c>
      <c r="B20" s="52" t="s">
        <v>215</v>
      </c>
      <c r="C20" s="53">
        <v>38332</v>
      </c>
      <c r="D20" s="39">
        <v>7</v>
      </c>
      <c r="E20" s="36">
        <v>43</v>
      </c>
      <c r="F20" s="40">
        <v>43</v>
      </c>
      <c r="G20" s="22">
        <f t="shared" si="0"/>
        <v>86</v>
      </c>
      <c r="H20" s="21">
        <f t="shared" si="1"/>
        <v>79</v>
      </c>
      <c r="K20" s="24">
        <f t="shared" si="2"/>
        <v>39.5</v>
      </c>
    </row>
    <row r="21" spans="1:11" ht="19.5">
      <c r="A21" s="38" t="s">
        <v>107</v>
      </c>
      <c r="B21" s="52" t="s">
        <v>215</v>
      </c>
      <c r="C21" s="53">
        <v>38341</v>
      </c>
      <c r="D21" s="39">
        <v>7</v>
      </c>
      <c r="E21" s="36">
        <v>42</v>
      </c>
      <c r="F21" s="40">
        <v>44</v>
      </c>
      <c r="G21" s="22">
        <f t="shared" si="0"/>
        <v>86</v>
      </c>
      <c r="H21" s="21">
        <f t="shared" si="1"/>
        <v>79</v>
      </c>
      <c r="K21" s="24">
        <f t="shared" si="2"/>
        <v>40.5</v>
      </c>
    </row>
    <row r="22" spans="1:11" ht="19.5">
      <c r="A22" s="38" t="s">
        <v>113</v>
      </c>
      <c r="B22" s="52" t="s">
        <v>216</v>
      </c>
      <c r="C22" s="53">
        <v>38892</v>
      </c>
      <c r="D22" s="39">
        <v>2</v>
      </c>
      <c r="E22" s="36">
        <v>39</v>
      </c>
      <c r="F22" s="40">
        <v>47</v>
      </c>
      <c r="G22" s="22">
        <f t="shared" si="0"/>
        <v>86</v>
      </c>
      <c r="H22" s="21">
        <f t="shared" si="1"/>
        <v>84</v>
      </c>
      <c r="K22" s="24">
        <f t="shared" si="2"/>
        <v>46</v>
      </c>
    </row>
    <row r="23" spans="1:11" ht="19.5">
      <c r="A23" s="38" t="s">
        <v>104</v>
      </c>
      <c r="B23" s="52" t="s">
        <v>221</v>
      </c>
      <c r="C23" s="53">
        <v>38629</v>
      </c>
      <c r="D23" s="39">
        <v>10</v>
      </c>
      <c r="E23" s="36">
        <v>43</v>
      </c>
      <c r="F23" s="40">
        <v>45</v>
      </c>
      <c r="G23" s="22">
        <f t="shared" si="0"/>
        <v>88</v>
      </c>
      <c r="H23" s="21">
        <f t="shared" si="1"/>
        <v>78</v>
      </c>
      <c r="K23" s="24">
        <f t="shared" si="2"/>
        <v>40</v>
      </c>
    </row>
    <row r="24" spans="1:11" ht="19.5">
      <c r="A24" s="38" t="s">
        <v>100</v>
      </c>
      <c r="B24" s="52" t="s">
        <v>217</v>
      </c>
      <c r="C24" s="53">
        <v>38873</v>
      </c>
      <c r="D24" s="39">
        <v>16</v>
      </c>
      <c r="E24" s="36">
        <v>45</v>
      </c>
      <c r="F24" s="40">
        <v>46</v>
      </c>
      <c r="G24" s="22">
        <f t="shared" si="0"/>
        <v>91</v>
      </c>
      <c r="H24" s="21">
        <f t="shared" si="1"/>
        <v>75</v>
      </c>
      <c r="K24" s="24">
        <f t="shared" si="2"/>
        <v>38</v>
      </c>
    </row>
    <row r="25" spans="1:11" ht="19.5">
      <c r="A25" s="38" t="s">
        <v>103</v>
      </c>
      <c r="B25" s="52" t="s">
        <v>215</v>
      </c>
      <c r="C25" s="53">
        <v>38937</v>
      </c>
      <c r="D25" s="39">
        <v>13</v>
      </c>
      <c r="E25" s="36">
        <v>46</v>
      </c>
      <c r="F25" s="40">
        <v>48</v>
      </c>
      <c r="G25" s="22">
        <f t="shared" si="0"/>
        <v>94</v>
      </c>
      <c r="H25" s="21">
        <f t="shared" si="1"/>
        <v>81</v>
      </c>
      <c r="K25" s="24">
        <f t="shared" si="2"/>
        <v>41.5</v>
      </c>
    </row>
    <row r="26" spans="1:11" ht="19.5">
      <c r="A26" s="38" t="s">
        <v>98</v>
      </c>
      <c r="B26" s="52" t="s">
        <v>44</v>
      </c>
      <c r="C26" s="53">
        <v>38079</v>
      </c>
      <c r="D26" s="39">
        <v>19</v>
      </c>
      <c r="E26" s="36">
        <v>48</v>
      </c>
      <c r="F26" s="40">
        <v>48</v>
      </c>
      <c r="G26" s="22">
        <f t="shared" si="0"/>
        <v>96</v>
      </c>
      <c r="H26" s="21">
        <f t="shared" si="1"/>
        <v>77</v>
      </c>
      <c r="K26" s="24">
        <f t="shared" si="2"/>
        <v>38.5</v>
      </c>
    </row>
    <row r="27" spans="1:11" ht="20.25" thickBot="1">
      <c r="A27" s="38" t="s">
        <v>99</v>
      </c>
      <c r="B27" s="52" t="s">
        <v>44</v>
      </c>
      <c r="C27" s="53">
        <v>38848</v>
      </c>
      <c r="D27" s="39">
        <v>16</v>
      </c>
      <c r="E27" s="36">
        <v>49</v>
      </c>
      <c r="F27" s="40">
        <v>49</v>
      </c>
      <c r="G27" s="22">
        <f t="shared" si="0"/>
        <v>98</v>
      </c>
      <c r="H27" s="21">
        <f t="shared" si="1"/>
        <v>82</v>
      </c>
      <c r="K27" s="24">
        <f t="shared" si="2"/>
        <v>41</v>
      </c>
    </row>
    <row r="28" spans="1:11" ht="20.25" thickBot="1">
      <c r="A28" s="38" t="s">
        <v>93</v>
      </c>
      <c r="B28" s="52" t="s">
        <v>222</v>
      </c>
      <c r="C28" s="53">
        <v>38630</v>
      </c>
      <c r="D28" s="39">
        <v>37</v>
      </c>
      <c r="E28" s="36">
        <v>48</v>
      </c>
      <c r="F28" s="40">
        <v>55</v>
      </c>
      <c r="G28" s="22">
        <f t="shared" si="0"/>
        <v>103</v>
      </c>
      <c r="H28" s="21">
        <f t="shared" si="1"/>
        <v>66</v>
      </c>
      <c r="I28" s="31" t="s">
        <v>17</v>
      </c>
      <c r="K28" s="24">
        <f t="shared" si="2"/>
        <v>36.5</v>
      </c>
    </row>
    <row r="29" spans="1:11" ht="19.5">
      <c r="A29" s="38" t="s">
        <v>94</v>
      </c>
      <c r="B29" s="52" t="s">
        <v>219</v>
      </c>
      <c r="C29" s="53">
        <v>38291</v>
      </c>
      <c r="D29" s="39">
        <v>25</v>
      </c>
      <c r="E29" s="36">
        <v>54</v>
      </c>
      <c r="F29" s="40">
        <v>53</v>
      </c>
      <c r="G29" s="22">
        <f t="shared" si="0"/>
        <v>107</v>
      </c>
      <c r="H29" s="21">
        <f t="shared" si="1"/>
        <v>82</v>
      </c>
      <c r="K29" s="24">
        <f t="shared" si="2"/>
        <v>40.5</v>
      </c>
    </row>
    <row r="30" spans="1:11" ht="19.5">
      <c r="A30" s="38" t="s">
        <v>96</v>
      </c>
      <c r="B30" s="52" t="s">
        <v>214</v>
      </c>
      <c r="C30" s="53">
        <v>38254</v>
      </c>
      <c r="D30" s="39">
        <v>22</v>
      </c>
      <c r="E30" s="36">
        <v>59</v>
      </c>
      <c r="F30" s="40">
        <v>54</v>
      </c>
      <c r="G30" s="22">
        <f t="shared" si="0"/>
        <v>113</v>
      </c>
      <c r="H30" s="21">
        <f t="shared" si="1"/>
        <v>91</v>
      </c>
      <c r="K30" s="24">
        <f t="shared" si="2"/>
        <v>43</v>
      </c>
    </row>
    <row r="31" spans="1:11" ht="19.5">
      <c r="A31" s="38" t="s">
        <v>92</v>
      </c>
      <c r="B31" s="52" t="s">
        <v>214</v>
      </c>
      <c r="C31" s="53">
        <v>39011</v>
      </c>
      <c r="D31" s="39">
        <v>41</v>
      </c>
      <c r="E31" s="36">
        <v>81</v>
      </c>
      <c r="F31" s="40">
        <v>77</v>
      </c>
      <c r="G31" s="22">
        <f t="shared" si="0"/>
        <v>158</v>
      </c>
      <c r="H31" s="21">
        <f t="shared" si="1"/>
        <v>117</v>
      </c>
      <c r="K31" s="24">
        <f t="shared" si="2"/>
        <v>56.5</v>
      </c>
    </row>
    <row r="32" spans="1:11" ht="19.5">
      <c r="A32" s="38" t="s">
        <v>102</v>
      </c>
      <c r="B32" s="52" t="s">
        <v>215</v>
      </c>
      <c r="C32" s="53">
        <v>38133</v>
      </c>
      <c r="D32" s="39" t="s">
        <v>232</v>
      </c>
      <c r="E32" s="36" t="s">
        <v>231</v>
      </c>
      <c r="F32" s="215" t="s">
        <v>10</v>
      </c>
      <c r="G32" s="205" t="s">
        <v>10</v>
      </c>
      <c r="H32" s="216" t="s">
        <v>10</v>
      </c>
      <c r="K32" s="24" t="e">
        <f t="shared" si="2"/>
        <v>#VALUE!</v>
      </c>
    </row>
    <row r="33" spans="1:11" ht="19.5">
      <c r="A33" s="38" t="s">
        <v>97</v>
      </c>
      <c r="B33" s="52" t="s">
        <v>215</v>
      </c>
      <c r="C33" s="53">
        <v>38682</v>
      </c>
      <c r="D33" s="39" t="s">
        <v>232</v>
      </c>
      <c r="E33" s="36" t="s">
        <v>231</v>
      </c>
      <c r="F33" s="215" t="s">
        <v>10</v>
      </c>
      <c r="G33" s="205" t="s">
        <v>10</v>
      </c>
      <c r="H33" s="216" t="s">
        <v>10</v>
      </c>
      <c r="K33" s="24" t="e">
        <f t="shared" si="2"/>
        <v>#VALUE!</v>
      </c>
    </row>
    <row r="34" spans="1:11" ht="19.5">
      <c r="A34" s="38" t="s">
        <v>95</v>
      </c>
      <c r="B34" s="52" t="s">
        <v>44</v>
      </c>
      <c r="C34" s="53">
        <v>38647</v>
      </c>
      <c r="D34" s="39" t="s">
        <v>232</v>
      </c>
      <c r="E34" s="36" t="s">
        <v>231</v>
      </c>
      <c r="F34" s="215" t="s">
        <v>10</v>
      </c>
      <c r="G34" s="205" t="s">
        <v>10</v>
      </c>
      <c r="H34" s="216" t="s">
        <v>10</v>
      </c>
      <c r="K34" s="24" t="e">
        <f t="shared" si="2"/>
        <v>#VALUE!</v>
      </c>
    </row>
    <row r="35" spans="1:11" ht="19.5">
      <c r="A35" s="38" t="s">
        <v>101</v>
      </c>
      <c r="B35" s="52" t="s">
        <v>217</v>
      </c>
      <c r="C35" s="53">
        <v>38658</v>
      </c>
      <c r="D35" s="39" t="s">
        <v>5</v>
      </c>
      <c r="E35" s="36" t="s">
        <v>231</v>
      </c>
      <c r="F35" s="40" t="s">
        <v>29</v>
      </c>
      <c r="G35" s="205" t="s">
        <v>10</v>
      </c>
      <c r="H35" s="216" t="s">
        <v>10</v>
      </c>
      <c r="K35" s="24" t="e">
        <f t="shared" si="2"/>
        <v>#VALUE!</v>
      </c>
    </row>
    <row r="36" spans="1:11" ht="20.25" thickBot="1">
      <c r="A36" s="236" t="s">
        <v>108</v>
      </c>
      <c r="B36" s="221" t="s">
        <v>220</v>
      </c>
      <c r="C36" s="222">
        <v>39044</v>
      </c>
      <c r="D36" s="237" t="s">
        <v>233</v>
      </c>
      <c r="E36" s="162" t="s">
        <v>234</v>
      </c>
      <c r="F36" s="238" t="s">
        <v>235</v>
      </c>
      <c r="G36" s="165" t="s">
        <v>236</v>
      </c>
      <c r="H36" s="226" t="s">
        <v>10</v>
      </c>
      <c r="K36" s="24" t="e">
        <f t="shared" si="2"/>
        <v>#VALUE!</v>
      </c>
    </row>
  </sheetData>
  <sortState ref="A10:H36">
    <sortCondition ref="G10:G36"/>
    <sortCondition ref="F10:F36"/>
    <sortCondition ref="E10:E36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4"/>
  <sheetViews>
    <sheetView zoomScale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11" bestFit="1" customWidth="1"/>
    <col min="3" max="3" width="12.42578125" style="11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47" t="str">
        <f>JUV!A1</f>
        <v>EL VALLE DE TANDIL</v>
      </c>
      <c r="B1" s="247"/>
      <c r="C1" s="247"/>
      <c r="D1" s="247"/>
      <c r="E1" s="247"/>
      <c r="F1" s="247"/>
      <c r="G1" s="247"/>
      <c r="H1" s="247"/>
    </row>
    <row r="2" spans="1:11" ht="23.25">
      <c r="A2" s="251" t="str">
        <f>JUV!A2</f>
        <v>GOLF CLUB</v>
      </c>
      <c r="B2" s="251"/>
      <c r="C2" s="251"/>
      <c r="D2" s="251"/>
      <c r="E2" s="251"/>
      <c r="F2" s="251"/>
      <c r="G2" s="251"/>
      <c r="H2" s="251"/>
    </row>
    <row r="3" spans="1:11" ht="19.5">
      <c r="A3" s="248" t="s">
        <v>7</v>
      </c>
      <c r="B3" s="248"/>
      <c r="C3" s="248"/>
      <c r="D3" s="248"/>
      <c r="E3" s="248"/>
      <c r="F3" s="248"/>
      <c r="G3" s="248"/>
      <c r="H3" s="248"/>
    </row>
    <row r="4" spans="1:11" ht="26.25">
      <c r="A4" s="249" t="s">
        <v>11</v>
      </c>
      <c r="B4" s="249"/>
      <c r="C4" s="249"/>
      <c r="D4" s="249"/>
      <c r="E4" s="249"/>
      <c r="F4" s="249"/>
      <c r="G4" s="249"/>
      <c r="H4" s="249"/>
    </row>
    <row r="5" spans="1:11" ht="19.5">
      <c r="A5" s="250" t="str">
        <f>JUV!A5</f>
        <v>DOS VUELTAS DE 9 HOYOS MEDAL PLAY</v>
      </c>
      <c r="B5" s="250"/>
      <c r="C5" s="250"/>
      <c r="D5" s="250"/>
      <c r="E5" s="250"/>
      <c r="F5" s="250"/>
      <c r="G5" s="250"/>
      <c r="H5" s="250"/>
    </row>
    <row r="6" spans="1:11" ht="20.25" thickBot="1">
      <c r="A6" s="243" t="str">
        <f>JUV!A6</f>
        <v>MARTES 01 DE MARZO DE 2022</v>
      </c>
      <c r="B6" s="243"/>
      <c r="C6" s="243"/>
      <c r="D6" s="243"/>
      <c r="E6" s="243"/>
      <c r="F6" s="243"/>
      <c r="G6" s="243"/>
      <c r="H6" s="243"/>
    </row>
    <row r="7" spans="1:11" ht="20.25" thickBot="1">
      <c r="A7" s="240" t="s">
        <v>45</v>
      </c>
      <c r="B7" s="241"/>
      <c r="C7" s="241"/>
      <c r="D7" s="241"/>
      <c r="E7" s="241"/>
      <c r="F7" s="241"/>
      <c r="G7" s="241"/>
      <c r="H7" s="242"/>
    </row>
    <row r="8" spans="1:11" s="3" customFormat="1" ht="20.25" thickBot="1">
      <c r="A8" s="4" t="s">
        <v>0</v>
      </c>
      <c r="B8" s="8" t="s">
        <v>9</v>
      </c>
      <c r="C8" s="8" t="s">
        <v>21</v>
      </c>
      <c r="D8" s="4" t="s">
        <v>1</v>
      </c>
      <c r="E8" s="4" t="s">
        <v>2</v>
      </c>
      <c r="F8" s="19" t="s">
        <v>3</v>
      </c>
      <c r="G8" s="18" t="s">
        <v>4</v>
      </c>
      <c r="H8" s="20" t="s">
        <v>5</v>
      </c>
      <c r="K8" s="63" t="s">
        <v>25</v>
      </c>
    </row>
    <row r="9" spans="1:11" ht="18" customHeight="1" thickBot="1">
      <c r="A9" s="199" t="s">
        <v>91</v>
      </c>
      <c r="B9" s="52" t="s">
        <v>219</v>
      </c>
      <c r="C9" s="53">
        <v>39105</v>
      </c>
      <c r="D9" s="39">
        <v>6</v>
      </c>
      <c r="E9" s="36">
        <v>43</v>
      </c>
      <c r="F9" s="40">
        <v>38</v>
      </c>
      <c r="G9" s="211">
        <f t="shared" ref="G9:G33" si="0">SUM(E9:F9)</f>
        <v>81</v>
      </c>
      <c r="H9" s="21">
        <f t="shared" ref="H9:H33" si="1">SUM(G9-D9)</f>
        <v>75</v>
      </c>
      <c r="I9" s="27" t="s">
        <v>15</v>
      </c>
      <c r="K9" s="24">
        <f t="shared" ref="K9:K33" si="2">(F9-D9*0.5)</f>
        <v>35</v>
      </c>
    </row>
    <row r="10" spans="1:11" ht="18" customHeight="1" thickBot="1">
      <c r="A10" s="199" t="s">
        <v>89</v>
      </c>
      <c r="B10" s="52" t="s">
        <v>217</v>
      </c>
      <c r="C10" s="53">
        <v>39469</v>
      </c>
      <c r="D10" s="39">
        <v>13</v>
      </c>
      <c r="E10" s="36">
        <v>45</v>
      </c>
      <c r="F10" s="40">
        <v>40</v>
      </c>
      <c r="G10" s="211">
        <f t="shared" si="0"/>
        <v>85</v>
      </c>
      <c r="H10" s="21">
        <f t="shared" si="1"/>
        <v>72</v>
      </c>
      <c r="I10" s="27" t="s">
        <v>16</v>
      </c>
      <c r="K10" s="24">
        <f t="shared" si="2"/>
        <v>33.5</v>
      </c>
    </row>
    <row r="11" spans="1:11" ht="18" customHeight="1" thickBot="1">
      <c r="A11" s="199" t="s">
        <v>85</v>
      </c>
      <c r="B11" s="52" t="s">
        <v>217</v>
      </c>
      <c r="C11" s="53">
        <v>39791</v>
      </c>
      <c r="D11" s="39">
        <v>17</v>
      </c>
      <c r="E11" s="36">
        <v>43</v>
      </c>
      <c r="F11" s="40">
        <v>43</v>
      </c>
      <c r="G11" s="22">
        <f t="shared" si="0"/>
        <v>86</v>
      </c>
      <c r="H11" s="227">
        <f t="shared" si="1"/>
        <v>69</v>
      </c>
      <c r="I11" s="31" t="s">
        <v>18</v>
      </c>
      <c r="K11" s="24">
        <f t="shared" si="2"/>
        <v>34.5</v>
      </c>
    </row>
    <row r="12" spans="1:11" ht="18" customHeight="1" thickBot="1">
      <c r="A12" s="38" t="s">
        <v>86</v>
      </c>
      <c r="B12" s="52" t="s">
        <v>215</v>
      </c>
      <c r="C12" s="53">
        <v>40163</v>
      </c>
      <c r="D12" s="39">
        <v>16</v>
      </c>
      <c r="E12" s="36">
        <v>40</v>
      </c>
      <c r="F12" s="40">
        <v>46</v>
      </c>
      <c r="G12" s="22">
        <f t="shared" si="0"/>
        <v>86</v>
      </c>
      <c r="H12" s="21">
        <f t="shared" si="1"/>
        <v>70</v>
      </c>
      <c r="K12" s="24">
        <f t="shared" si="2"/>
        <v>38</v>
      </c>
    </row>
    <row r="13" spans="1:11" ht="18" customHeight="1" thickBot="1">
      <c r="A13" s="199" t="s">
        <v>78</v>
      </c>
      <c r="B13" s="52" t="s">
        <v>215</v>
      </c>
      <c r="C13" s="53">
        <v>39468</v>
      </c>
      <c r="D13" s="39">
        <v>23</v>
      </c>
      <c r="E13" s="36">
        <v>47</v>
      </c>
      <c r="F13" s="40">
        <v>43</v>
      </c>
      <c r="G13" s="22">
        <f t="shared" si="0"/>
        <v>90</v>
      </c>
      <c r="H13" s="227">
        <f t="shared" si="1"/>
        <v>67</v>
      </c>
      <c r="I13" s="31" t="s">
        <v>17</v>
      </c>
      <c r="K13" s="24">
        <f t="shared" si="2"/>
        <v>31.5</v>
      </c>
    </row>
    <row r="14" spans="1:11" ht="18" customHeight="1">
      <c r="A14" s="38" t="s">
        <v>79</v>
      </c>
      <c r="B14" s="52" t="s">
        <v>214</v>
      </c>
      <c r="C14" s="53">
        <v>39819</v>
      </c>
      <c r="D14" s="39">
        <v>22</v>
      </c>
      <c r="E14" s="36">
        <v>47</v>
      </c>
      <c r="F14" s="40">
        <v>43</v>
      </c>
      <c r="G14" s="22">
        <f t="shared" si="0"/>
        <v>90</v>
      </c>
      <c r="H14" s="21">
        <f t="shared" si="1"/>
        <v>68</v>
      </c>
      <c r="K14" s="24">
        <f t="shared" si="2"/>
        <v>32</v>
      </c>
    </row>
    <row r="15" spans="1:11" ht="18" customHeight="1">
      <c r="A15" s="199" t="s">
        <v>82</v>
      </c>
      <c r="B15" s="52" t="s">
        <v>223</v>
      </c>
      <c r="C15" s="53">
        <v>39213</v>
      </c>
      <c r="D15" s="39">
        <v>19</v>
      </c>
      <c r="E15" s="36">
        <v>44</v>
      </c>
      <c r="F15" s="40">
        <v>46</v>
      </c>
      <c r="G15" s="22">
        <f t="shared" si="0"/>
        <v>90</v>
      </c>
      <c r="H15" s="21">
        <f t="shared" si="1"/>
        <v>71</v>
      </c>
      <c r="K15" s="24">
        <f t="shared" si="2"/>
        <v>36.5</v>
      </c>
    </row>
    <row r="16" spans="1:11" ht="18" customHeight="1">
      <c r="A16" s="199" t="s">
        <v>81</v>
      </c>
      <c r="B16" s="52" t="s">
        <v>44</v>
      </c>
      <c r="C16" s="53">
        <v>39638</v>
      </c>
      <c r="D16" s="39">
        <v>20</v>
      </c>
      <c r="E16" s="36">
        <v>48</v>
      </c>
      <c r="F16" s="40">
        <v>45</v>
      </c>
      <c r="G16" s="22">
        <f t="shared" si="0"/>
        <v>93</v>
      </c>
      <c r="H16" s="21">
        <f t="shared" si="1"/>
        <v>73</v>
      </c>
      <c r="K16" s="24">
        <f t="shared" si="2"/>
        <v>35</v>
      </c>
    </row>
    <row r="17" spans="1:11" ht="18" customHeight="1">
      <c r="A17" s="38" t="s">
        <v>69</v>
      </c>
      <c r="B17" s="52" t="s">
        <v>223</v>
      </c>
      <c r="C17" s="53">
        <v>40373</v>
      </c>
      <c r="D17" s="39">
        <v>33</v>
      </c>
      <c r="E17" s="36">
        <v>46</v>
      </c>
      <c r="F17" s="40">
        <v>49</v>
      </c>
      <c r="G17" s="22">
        <f t="shared" si="0"/>
        <v>95</v>
      </c>
      <c r="H17" s="21">
        <f t="shared" si="1"/>
        <v>62</v>
      </c>
      <c r="K17" s="24">
        <f t="shared" si="2"/>
        <v>32.5</v>
      </c>
    </row>
    <row r="18" spans="1:11" ht="18" customHeight="1">
      <c r="A18" s="38" t="s">
        <v>80</v>
      </c>
      <c r="B18" s="52" t="s">
        <v>217</v>
      </c>
      <c r="C18" s="53">
        <v>39867</v>
      </c>
      <c r="D18" s="39">
        <v>22</v>
      </c>
      <c r="E18" s="36">
        <v>47</v>
      </c>
      <c r="F18" s="40">
        <v>49</v>
      </c>
      <c r="G18" s="22">
        <f t="shared" si="0"/>
        <v>96</v>
      </c>
      <c r="H18" s="21">
        <f t="shared" si="1"/>
        <v>74</v>
      </c>
      <c r="K18" s="24">
        <f t="shared" si="2"/>
        <v>38</v>
      </c>
    </row>
    <row r="19" spans="1:11" ht="18" customHeight="1">
      <c r="A19" s="38" t="s">
        <v>74</v>
      </c>
      <c r="B19" s="52" t="s">
        <v>215</v>
      </c>
      <c r="C19" s="53">
        <v>39914</v>
      </c>
      <c r="D19" s="39">
        <v>25</v>
      </c>
      <c r="E19" s="36">
        <v>53</v>
      </c>
      <c r="F19" s="40">
        <v>45</v>
      </c>
      <c r="G19" s="22">
        <f t="shared" si="0"/>
        <v>98</v>
      </c>
      <c r="H19" s="21">
        <f t="shared" si="1"/>
        <v>73</v>
      </c>
      <c r="K19" s="24">
        <f t="shared" si="2"/>
        <v>32.5</v>
      </c>
    </row>
    <row r="20" spans="1:11" ht="18" customHeight="1">
      <c r="A20" s="199" t="s">
        <v>76</v>
      </c>
      <c r="B20" s="52" t="s">
        <v>214</v>
      </c>
      <c r="C20" s="53">
        <v>39183</v>
      </c>
      <c r="D20" s="39">
        <v>24</v>
      </c>
      <c r="E20" s="36">
        <v>51</v>
      </c>
      <c r="F20" s="40">
        <v>47</v>
      </c>
      <c r="G20" s="22">
        <f t="shared" si="0"/>
        <v>98</v>
      </c>
      <c r="H20" s="21">
        <f t="shared" si="1"/>
        <v>74</v>
      </c>
      <c r="K20" s="24">
        <f t="shared" si="2"/>
        <v>35</v>
      </c>
    </row>
    <row r="21" spans="1:11" ht="18" customHeight="1">
      <c r="A21" s="199" t="s">
        <v>88</v>
      </c>
      <c r="B21" s="52" t="s">
        <v>44</v>
      </c>
      <c r="C21" s="53">
        <v>39205</v>
      </c>
      <c r="D21" s="39">
        <v>14</v>
      </c>
      <c r="E21" s="36">
        <v>50</v>
      </c>
      <c r="F21" s="40">
        <v>48</v>
      </c>
      <c r="G21" s="22">
        <f t="shared" si="0"/>
        <v>98</v>
      </c>
      <c r="H21" s="21">
        <f t="shared" si="1"/>
        <v>84</v>
      </c>
      <c r="K21" s="24">
        <f t="shared" si="2"/>
        <v>41</v>
      </c>
    </row>
    <row r="22" spans="1:11" ht="18" customHeight="1">
      <c r="A22" s="199" t="s">
        <v>87</v>
      </c>
      <c r="B22" s="52" t="s">
        <v>214</v>
      </c>
      <c r="C22" s="53">
        <v>39689</v>
      </c>
      <c r="D22" s="39">
        <v>15</v>
      </c>
      <c r="E22" s="36">
        <v>56</v>
      </c>
      <c r="F22" s="40">
        <v>43</v>
      </c>
      <c r="G22" s="22">
        <f t="shared" si="0"/>
        <v>99</v>
      </c>
      <c r="H22" s="21">
        <f t="shared" si="1"/>
        <v>84</v>
      </c>
      <c r="K22" s="24">
        <f t="shared" si="2"/>
        <v>35.5</v>
      </c>
    </row>
    <row r="23" spans="1:11" ht="18" customHeight="1">
      <c r="A23" s="38" t="s">
        <v>84</v>
      </c>
      <c r="B23" s="52" t="s">
        <v>215</v>
      </c>
      <c r="C23" s="53">
        <v>40007</v>
      </c>
      <c r="D23" s="39">
        <v>17</v>
      </c>
      <c r="E23" s="36">
        <v>51</v>
      </c>
      <c r="F23" s="40">
        <v>49</v>
      </c>
      <c r="G23" s="22">
        <f t="shared" si="0"/>
        <v>100</v>
      </c>
      <c r="H23" s="21">
        <f t="shared" si="1"/>
        <v>83</v>
      </c>
      <c r="K23" s="24">
        <f t="shared" si="2"/>
        <v>40.5</v>
      </c>
    </row>
    <row r="24" spans="1:11" ht="18" customHeight="1">
      <c r="A24" s="199" t="s">
        <v>83</v>
      </c>
      <c r="B24" s="52" t="s">
        <v>217</v>
      </c>
      <c r="C24" s="53">
        <v>39699</v>
      </c>
      <c r="D24" s="39">
        <v>17</v>
      </c>
      <c r="E24" s="36">
        <v>55</v>
      </c>
      <c r="F24" s="40">
        <v>47</v>
      </c>
      <c r="G24" s="22">
        <f t="shared" si="0"/>
        <v>102</v>
      </c>
      <c r="H24" s="21">
        <f t="shared" si="1"/>
        <v>85</v>
      </c>
      <c r="K24" s="24">
        <f t="shared" si="2"/>
        <v>38.5</v>
      </c>
    </row>
    <row r="25" spans="1:11" ht="18" customHeight="1">
      <c r="A25" s="199" t="s">
        <v>75</v>
      </c>
      <c r="B25" s="52" t="s">
        <v>215</v>
      </c>
      <c r="C25" s="53">
        <v>39381</v>
      </c>
      <c r="D25" s="39">
        <v>24</v>
      </c>
      <c r="E25" s="36">
        <v>52</v>
      </c>
      <c r="F25" s="40">
        <v>52</v>
      </c>
      <c r="G25" s="22">
        <f t="shared" si="0"/>
        <v>104</v>
      </c>
      <c r="H25" s="21">
        <f t="shared" si="1"/>
        <v>80</v>
      </c>
      <c r="K25" s="24">
        <f t="shared" si="2"/>
        <v>40</v>
      </c>
    </row>
    <row r="26" spans="1:11" ht="18" customHeight="1">
      <c r="A26" s="199" t="s">
        <v>90</v>
      </c>
      <c r="B26" s="52" t="s">
        <v>44</v>
      </c>
      <c r="C26" s="53">
        <v>39770</v>
      </c>
      <c r="D26" s="39">
        <v>11</v>
      </c>
      <c r="E26" s="36">
        <v>53</v>
      </c>
      <c r="F26" s="40">
        <v>52</v>
      </c>
      <c r="G26" s="22">
        <f t="shared" si="0"/>
        <v>105</v>
      </c>
      <c r="H26" s="21">
        <f t="shared" si="1"/>
        <v>94</v>
      </c>
      <c r="K26" s="24">
        <f t="shared" si="2"/>
        <v>46.5</v>
      </c>
    </row>
    <row r="27" spans="1:11" ht="18" customHeight="1">
      <c r="A27" s="38" t="s">
        <v>71</v>
      </c>
      <c r="B27" s="52" t="s">
        <v>215</v>
      </c>
      <c r="C27" s="53">
        <v>40437</v>
      </c>
      <c r="D27" s="39">
        <v>26</v>
      </c>
      <c r="E27" s="36">
        <v>52</v>
      </c>
      <c r="F27" s="40">
        <v>53</v>
      </c>
      <c r="G27" s="22">
        <f t="shared" si="0"/>
        <v>105</v>
      </c>
      <c r="H27" s="21">
        <f t="shared" si="1"/>
        <v>79</v>
      </c>
      <c r="K27" s="24">
        <f t="shared" si="2"/>
        <v>40</v>
      </c>
    </row>
    <row r="28" spans="1:11" ht="18" customHeight="1">
      <c r="A28" s="199" t="s">
        <v>73</v>
      </c>
      <c r="B28" s="52" t="s">
        <v>216</v>
      </c>
      <c r="C28" s="53">
        <v>39762</v>
      </c>
      <c r="D28" s="39">
        <v>25</v>
      </c>
      <c r="E28" s="36">
        <v>57</v>
      </c>
      <c r="F28" s="40">
        <v>49</v>
      </c>
      <c r="G28" s="22">
        <f t="shared" si="0"/>
        <v>106</v>
      </c>
      <c r="H28" s="21">
        <f t="shared" si="1"/>
        <v>81</v>
      </c>
      <c r="K28" s="24">
        <f t="shared" si="2"/>
        <v>36.5</v>
      </c>
    </row>
    <row r="29" spans="1:11" ht="18" customHeight="1">
      <c r="A29" s="38" t="s">
        <v>67</v>
      </c>
      <c r="B29" s="52" t="s">
        <v>223</v>
      </c>
      <c r="C29" s="53">
        <v>40532</v>
      </c>
      <c r="D29" s="39">
        <v>34</v>
      </c>
      <c r="E29" s="36">
        <v>54</v>
      </c>
      <c r="F29" s="40">
        <v>55</v>
      </c>
      <c r="G29" s="22">
        <f t="shared" si="0"/>
        <v>109</v>
      </c>
      <c r="H29" s="21">
        <f t="shared" si="1"/>
        <v>75</v>
      </c>
      <c r="K29" s="24">
        <f t="shared" si="2"/>
        <v>38</v>
      </c>
    </row>
    <row r="30" spans="1:11" ht="18" customHeight="1">
      <c r="A30" s="38" t="s">
        <v>77</v>
      </c>
      <c r="B30" s="52" t="s">
        <v>214</v>
      </c>
      <c r="C30" s="53">
        <v>39994</v>
      </c>
      <c r="D30" s="39">
        <v>24</v>
      </c>
      <c r="E30" s="36">
        <v>54</v>
      </c>
      <c r="F30" s="40">
        <v>56</v>
      </c>
      <c r="G30" s="22">
        <f t="shared" si="0"/>
        <v>110</v>
      </c>
      <c r="H30" s="21">
        <f t="shared" si="1"/>
        <v>86</v>
      </c>
      <c r="K30" s="24">
        <f t="shared" si="2"/>
        <v>44</v>
      </c>
    </row>
    <row r="31" spans="1:11" ht="18" customHeight="1">
      <c r="A31" s="38" t="s">
        <v>68</v>
      </c>
      <c r="B31" s="52" t="s">
        <v>217</v>
      </c>
      <c r="C31" s="53">
        <v>40430</v>
      </c>
      <c r="D31" s="39">
        <v>34</v>
      </c>
      <c r="E31" s="36">
        <v>53</v>
      </c>
      <c r="F31" s="40">
        <v>58</v>
      </c>
      <c r="G31" s="22">
        <f t="shared" si="0"/>
        <v>111</v>
      </c>
      <c r="H31" s="21">
        <f t="shared" si="1"/>
        <v>77</v>
      </c>
      <c r="K31" s="24">
        <f t="shared" si="2"/>
        <v>41</v>
      </c>
    </row>
    <row r="32" spans="1:11" ht="18" customHeight="1">
      <c r="A32" s="199" t="s">
        <v>66</v>
      </c>
      <c r="B32" s="52" t="s">
        <v>217</v>
      </c>
      <c r="C32" s="53">
        <v>39774</v>
      </c>
      <c r="D32" s="39">
        <v>36</v>
      </c>
      <c r="E32" s="36">
        <v>56</v>
      </c>
      <c r="F32" s="40">
        <v>60</v>
      </c>
      <c r="G32" s="22">
        <f t="shared" si="0"/>
        <v>116</v>
      </c>
      <c r="H32" s="21">
        <f t="shared" si="1"/>
        <v>80</v>
      </c>
      <c r="K32" s="24">
        <f t="shared" si="2"/>
        <v>42</v>
      </c>
    </row>
    <row r="33" spans="1:11" ht="18" customHeight="1">
      <c r="A33" s="38" t="s">
        <v>64</v>
      </c>
      <c r="B33" s="52" t="s">
        <v>215</v>
      </c>
      <c r="C33" s="53">
        <v>39913</v>
      </c>
      <c r="D33" s="39">
        <v>47</v>
      </c>
      <c r="E33" s="36">
        <v>52</v>
      </c>
      <c r="F33" s="40">
        <v>67</v>
      </c>
      <c r="G33" s="22">
        <f t="shared" si="0"/>
        <v>119</v>
      </c>
      <c r="H33" s="21">
        <f t="shared" si="1"/>
        <v>72</v>
      </c>
      <c r="K33" s="24">
        <f t="shared" si="2"/>
        <v>43.5</v>
      </c>
    </row>
    <row r="34" spans="1:11" ht="18" customHeight="1">
      <c r="A34" s="217" t="s">
        <v>70</v>
      </c>
      <c r="B34" s="52" t="s">
        <v>224</v>
      </c>
      <c r="C34" s="53">
        <v>39643</v>
      </c>
      <c r="D34" s="213" t="s">
        <v>10</v>
      </c>
      <c r="E34" s="214" t="s">
        <v>10</v>
      </c>
      <c r="F34" s="215" t="s">
        <v>10</v>
      </c>
      <c r="G34" s="205" t="s">
        <v>10</v>
      </c>
      <c r="H34" s="216" t="s">
        <v>10</v>
      </c>
    </row>
    <row r="35" spans="1:11" ht="18" customHeight="1">
      <c r="A35" s="217" t="s">
        <v>65</v>
      </c>
      <c r="B35" s="52" t="s">
        <v>225</v>
      </c>
      <c r="C35" s="53">
        <v>39777</v>
      </c>
      <c r="D35" s="213" t="s">
        <v>10</v>
      </c>
      <c r="E35" s="214" t="s">
        <v>10</v>
      </c>
      <c r="F35" s="215" t="s">
        <v>10</v>
      </c>
      <c r="G35" s="205" t="s">
        <v>10</v>
      </c>
      <c r="H35" s="216" t="s">
        <v>10</v>
      </c>
    </row>
    <row r="36" spans="1:11" ht="18" customHeight="1" thickBot="1">
      <c r="A36" s="220" t="s">
        <v>72</v>
      </c>
      <c r="B36" s="221" t="s">
        <v>215</v>
      </c>
      <c r="C36" s="222">
        <v>40413</v>
      </c>
      <c r="D36" s="223" t="s">
        <v>10</v>
      </c>
      <c r="E36" s="224" t="s">
        <v>10</v>
      </c>
      <c r="F36" s="225" t="s">
        <v>10</v>
      </c>
      <c r="G36" s="209" t="s">
        <v>10</v>
      </c>
      <c r="H36" s="226" t="s">
        <v>10</v>
      </c>
    </row>
    <row r="37" spans="1:11" ht="19.5" thickBot="1">
      <c r="B37" s="1"/>
      <c r="C37" s="1"/>
      <c r="D37" s="1"/>
      <c r="E37" s="1"/>
      <c r="F37" s="1"/>
      <c r="G37" s="1"/>
      <c r="H37" s="1"/>
    </row>
    <row r="38" spans="1:11" ht="20.25" thickBot="1">
      <c r="A38" s="240" t="s">
        <v>42</v>
      </c>
      <c r="B38" s="241"/>
      <c r="C38" s="241"/>
      <c r="D38" s="241"/>
      <c r="E38" s="241"/>
      <c r="F38" s="241"/>
      <c r="G38" s="241"/>
      <c r="H38" s="242"/>
    </row>
    <row r="39" spans="1:11" ht="20.25" thickBot="1">
      <c r="A39" s="4" t="s">
        <v>6</v>
      </c>
      <c r="B39" s="8" t="s">
        <v>9</v>
      </c>
      <c r="C39" s="8" t="s">
        <v>21</v>
      </c>
      <c r="D39" s="4" t="s">
        <v>1</v>
      </c>
      <c r="E39" s="4" t="s">
        <v>2</v>
      </c>
      <c r="F39" s="19" t="s">
        <v>3</v>
      </c>
      <c r="G39" s="18" t="s">
        <v>4</v>
      </c>
      <c r="H39" s="20" t="s">
        <v>5</v>
      </c>
      <c r="K39" s="63" t="s">
        <v>25</v>
      </c>
    </row>
    <row r="40" spans="1:11" ht="18" customHeight="1" thickBot="1">
      <c r="A40" s="38" t="s">
        <v>134</v>
      </c>
      <c r="B40" s="52" t="s">
        <v>44</v>
      </c>
      <c r="C40" s="53">
        <v>39932</v>
      </c>
      <c r="D40" s="39">
        <v>13</v>
      </c>
      <c r="E40" s="36">
        <v>45</v>
      </c>
      <c r="F40" s="40">
        <v>43</v>
      </c>
      <c r="G40" s="211">
        <f>SUM(E40:F40)</f>
        <v>88</v>
      </c>
      <c r="H40" s="21">
        <f>SUM(G40-D40)</f>
        <v>75</v>
      </c>
      <c r="I40" s="27" t="s">
        <v>15</v>
      </c>
      <c r="K40" s="24">
        <f t="shared" ref="K40:K44" si="3">(F40-D40*0.5)</f>
        <v>36.5</v>
      </c>
    </row>
    <row r="41" spans="1:11" ht="18" customHeight="1" thickBot="1">
      <c r="A41" s="38" t="s">
        <v>132</v>
      </c>
      <c r="B41" s="52" t="s">
        <v>216</v>
      </c>
      <c r="C41" s="53">
        <v>39869</v>
      </c>
      <c r="D41" s="39">
        <v>24</v>
      </c>
      <c r="E41" s="36">
        <v>49</v>
      </c>
      <c r="F41" s="40">
        <v>53</v>
      </c>
      <c r="G41" s="211">
        <f>SUM(E41:F41)</f>
        <v>102</v>
      </c>
      <c r="H41" s="21">
        <f>SUM(G41-D41)</f>
        <v>78</v>
      </c>
      <c r="I41" s="27" t="s">
        <v>16</v>
      </c>
      <c r="K41" s="24">
        <f t="shared" si="3"/>
        <v>41</v>
      </c>
    </row>
    <row r="42" spans="1:11" ht="18" customHeight="1" thickBot="1">
      <c r="A42" s="38" t="s">
        <v>133</v>
      </c>
      <c r="B42" s="52" t="s">
        <v>214</v>
      </c>
      <c r="C42" s="53">
        <v>40439</v>
      </c>
      <c r="D42" s="39">
        <v>21</v>
      </c>
      <c r="E42" s="36">
        <v>52</v>
      </c>
      <c r="F42" s="40">
        <v>56</v>
      </c>
      <c r="G42" s="22">
        <f>SUM(E42:F42)</f>
        <v>108</v>
      </c>
      <c r="H42" s="21">
        <f>SUM(G42-D42)</f>
        <v>87</v>
      </c>
      <c r="K42" s="24">
        <f t="shared" si="3"/>
        <v>45.5</v>
      </c>
    </row>
    <row r="43" spans="1:11" ht="18" customHeight="1" thickBot="1">
      <c r="A43" s="38" t="s">
        <v>131</v>
      </c>
      <c r="B43" s="52" t="s">
        <v>219</v>
      </c>
      <c r="C43" s="53">
        <v>39930</v>
      </c>
      <c r="D43" s="39">
        <v>31</v>
      </c>
      <c r="E43" s="36">
        <v>57</v>
      </c>
      <c r="F43" s="40">
        <v>60</v>
      </c>
      <c r="G43" s="22">
        <f>SUM(E43:F43)</f>
        <v>117</v>
      </c>
      <c r="H43" s="227">
        <f>SUM(G43-D43)</f>
        <v>86</v>
      </c>
      <c r="I43" s="31" t="s">
        <v>17</v>
      </c>
      <c r="K43" s="24">
        <f t="shared" si="3"/>
        <v>44.5</v>
      </c>
    </row>
    <row r="44" spans="1:11" ht="18" customHeight="1" thickBot="1">
      <c r="A44" s="236" t="s">
        <v>130</v>
      </c>
      <c r="B44" s="221" t="s">
        <v>44</v>
      </c>
      <c r="C44" s="222">
        <v>39358</v>
      </c>
      <c r="D44" s="237">
        <v>34</v>
      </c>
      <c r="E44" s="162">
        <v>60</v>
      </c>
      <c r="F44" s="238">
        <v>62</v>
      </c>
      <c r="G44" s="165">
        <f>SUM(E44:F44)</f>
        <v>122</v>
      </c>
      <c r="H44" s="239">
        <f>SUM(G44-D44)</f>
        <v>88</v>
      </c>
      <c r="K44" s="24">
        <f t="shared" si="3"/>
        <v>45</v>
      </c>
    </row>
  </sheetData>
  <sortState ref="A40:H44">
    <sortCondition ref="G40:G44"/>
    <sortCondition ref="F40:F44"/>
    <sortCondition ref="E40:E44"/>
  </sortState>
  <mergeCells count="8">
    <mergeCell ref="A38:H38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4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47" t="str">
        <f>JUV!A1</f>
        <v>EL VALLE DE TANDIL</v>
      </c>
      <c r="B1" s="247"/>
      <c r="C1" s="247"/>
      <c r="D1" s="247"/>
      <c r="E1" s="247"/>
      <c r="F1" s="247"/>
      <c r="G1" s="247"/>
      <c r="H1" s="247"/>
    </row>
    <row r="2" spans="1:11" ht="23.25">
      <c r="A2" s="251" t="str">
        <f>JUV!A2</f>
        <v>GOLF CLUB</v>
      </c>
      <c r="B2" s="251"/>
      <c r="C2" s="251"/>
      <c r="D2" s="251"/>
      <c r="E2" s="251"/>
      <c r="F2" s="251"/>
      <c r="G2" s="251"/>
      <c r="H2" s="251"/>
    </row>
    <row r="3" spans="1:11" ht="19.5">
      <c r="A3" s="248" t="s">
        <v>7</v>
      </c>
      <c r="B3" s="248"/>
      <c r="C3" s="248"/>
      <c r="D3" s="248"/>
      <c r="E3" s="248"/>
      <c r="F3" s="248"/>
      <c r="G3" s="248"/>
      <c r="H3" s="248"/>
    </row>
    <row r="4" spans="1:11" ht="26.25">
      <c r="A4" s="249" t="s">
        <v>11</v>
      </c>
      <c r="B4" s="249"/>
      <c r="C4" s="249"/>
      <c r="D4" s="249"/>
      <c r="E4" s="249"/>
      <c r="F4" s="249"/>
      <c r="G4" s="249"/>
      <c r="H4" s="249"/>
    </row>
    <row r="5" spans="1:11" ht="19.5">
      <c r="A5" s="250" t="str">
        <f>JUV!A5</f>
        <v>DOS VUELTAS DE 9 HOYOS MEDAL PLAY</v>
      </c>
      <c r="B5" s="250"/>
      <c r="C5" s="250"/>
      <c r="D5" s="250"/>
      <c r="E5" s="250"/>
      <c r="F5" s="250"/>
      <c r="G5" s="250"/>
      <c r="H5" s="250"/>
    </row>
    <row r="6" spans="1:11" ht="19.5">
      <c r="A6" s="243" t="str">
        <f>JUV!A6</f>
        <v>MARTES 01 DE MARZO DE 2022</v>
      </c>
      <c r="B6" s="243"/>
      <c r="C6" s="243"/>
      <c r="D6" s="243"/>
      <c r="E6" s="243"/>
      <c r="F6" s="243"/>
      <c r="G6" s="243"/>
      <c r="H6" s="243"/>
    </row>
    <row r="7" spans="1:11" ht="20.25" thickBot="1">
      <c r="A7" s="252" t="s">
        <v>24</v>
      </c>
      <c r="B7" s="252"/>
      <c r="C7" s="252"/>
      <c r="D7" s="252"/>
      <c r="E7" s="252"/>
      <c r="F7" s="252"/>
      <c r="G7" s="252"/>
      <c r="H7" s="252"/>
    </row>
    <row r="8" spans="1:11" ht="19.5" thickBot="1">
      <c r="A8" s="244" t="s">
        <v>43</v>
      </c>
      <c r="B8" s="245"/>
      <c r="C8" s="245"/>
      <c r="D8" s="245"/>
      <c r="E8" s="245"/>
      <c r="F8" s="245"/>
      <c r="G8" s="245"/>
      <c r="H8" s="246"/>
    </row>
    <row r="9" spans="1:11" s="91" customFormat="1" ht="20.25" thickBot="1">
      <c r="A9" s="4" t="s">
        <v>0</v>
      </c>
      <c r="B9" s="8" t="s">
        <v>9</v>
      </c>
      <c r="C9" s="8" t="s">
        <v>21</v>
      </c>
      <c r="D9" s="4" t="s">
        <v>1</v>
      </c>
      <c r="E9" s="4" t="s">
        <v>2</v>
      </c>
      <c r="F9" s="19" t="s">
        <v>3</v>
      </c>
      <c r="G9" s="18" t="s">
        <v>4</v>
      </c>
      <c r="H9" s="20" t="s">
        <v>5</v>
      </c>
      <c r="K9" s="63" t="s">
        <v>25</v>
      </c>
    </row>
    <row r="10" spans="1:11" s="3" customFormat="1" ht="20.25" thickBot="1">
      <c r="A10" s="38" t="s">
        <v>86</v>
      </c>
      <c r="B10" s="52" t="s">
        <v>215</v>
      </c>
      <c r="C10" s="53">
        <v>40163</v>
      </c>
      <c r="D10" s="39">
        <v>16</v>
      </c>
      <c r="E10" s="36">
        <v>40</v>
      </c>
      <c r="F10" s="40">
        <v>46</v>
      </c>
      <c r="G10" s="211">
        <f t="shared" ref="G10:G20" si="0">SUM(E10:F10)</f>
        <v>86</v>
      </c>
      <c r="H10" s="21">
        <f t="shared" ref="H10:H20" si="1">SUM(G10-D10)</f>
        <v>70</v>
      </c>
      <c r="I10" s="27" t="s">
        <v>15</v>
      </c>
      <c r="K10" s="24">
        <f t="shared" ref="K10:K19" si="2">(F10-D10*0.5)</f>
        <v>38</v>
      </c>
    </row>
    <row r="11" spans="1:11" ht="20.25" thickBot="1">
      <c r="A11" s="38" t="s">
        <v>79</v>
      </c>
      <c r="B11" s="52" t="s">
        <v>214</v>
      </c>
      <c r="C11" s="53">
        <v>39819</v>
      </c>
      <c r="D11" s="39">
        <v>22</v>
      </c>
      <c r="E11" s="36">
        <v>47</v>
      </c>
      <c r="F11" s="40">
        <v>43</v>
      </c>
      <c r="G11" s="211">
        <f t="shared" si="0"/>
        <v>90</v>
      </c>
      <c r="H11" s="21">
        <f t="shared" si="1"/>
        <v>68</v>
      </c>
      <c r="I11" s="27" t="s">
        <v>16</v>
      </c>
      <c r="K11" s="24">
        <f t="shared" si="2"/>
        <v>32</v>
      </c>
    </row>
    <row r="12" spans="1:11" ht="20.25" thickBot="1">
      <c r="A12" s="38" t="s">
        <v>69</v>
      </c>
      <c r="B12" s="52" t="s">
        <v>223</v>
      </c>
      <c r="C12" s="53">
        <v>40373</v>
      </c>
      <c r="D12" s="39">
        <v>33</v>
      </c>
      <c r="E12" s="36">
        <v>46</v>
      </c>
      <c r="F12" s="40">
        <v>49</v>
      </c>
      <c r="G12" s="22">
        <f t="shared" si="0"/>
        <v>95</v>
      </c>
      <c r="H12" s="227">
        <f t="shared" si="1"/>
        <v>62</v>
      </c>
      <c r="I12" s="31" t="s">
        <v>17</v>
      </c>
      <c r="K12" s="24">
        <f t="shared" si="2"/>
        <v>32.5</v>
      </c>
    </row>
    <row r="13" spans="1:11" ht="19.5">
      <c r="A13" s="38" t="s">
        <v>80</v>
      </c>
      <c r="B13" s="52" t="s">
        <v>217</v>
      </c>
      <c r="C13" s="53">
        <v>39867</v>
      </c>
      <c r="D13" s="39">
        <v>22</v>
      </c>
      <c r="E13" s="36">
        <v>47</v>
      </c>
      <c r="F13" s="40">
        <v>49</v>
      </c>
      <c r="G13" s="22">
        <f t="shared" si="0"/>
        <v>96</v>
      </c>
      <c r="H13" s="21">
        <f t="shared" si="1"/>
        <v>74</v>
      </c>
      <c r="K13" s="24">
        <f t="shared" si="2"/>
        <v>38</v>
      </c>
    </row>
    <row r="14" spans="1:11" ht="19.5">
      <c r="A14" s="38" t="s">
        <v>74</v>
      </c>
      <c r="B14" s="52" t="s">
        <v>215</v>
      </c>
      <c r="C14" s="53">
        <v>39914</v>
      </c>
      <c r="D14" s="39">
        <v>25</v>
      </c>
      <c r="E14" s="36">
        <v>53</v>
      </c>
      <c r="F14" s="40">
        <v>45</v>
      </c>
      <c r="G14" s="22">
        <f t="shared" si="0"/>
        <v>98</v>
      </c>
      <c r="H14" s="21">
        <f t="shared" si="1"/>
        <v>73</v>
      </c>
      <c r="K14" s="24">
        <f t="shared" si="2"/>
        <v>32.5</v>
      </c>
    </row>
    <row r="15" spans="1:11" ht="19.5">
      <c r="A15" s="38" t="s">
        <v>84</v>
      </c>
      <c r="B15" s="52" t="s">
        <v>215</v>
      </c>
      <c r="C15" s="53">
        <v>40007</v>
      </c>
      <c r="D15" s="39">
        <v>17</v>
      </c>
      <c r="E15" s="36">
        <v>51</v>
      </c>
      <c r="F15" s="40">
        <v>49</v>
      </c>
      <c r="G15" s="22">
        <f t="shared" si="0"/>
        <v>100</v>
      </c>
      <c r="H15" s="21">
        <f t="shared" si="1"/>
        <v>83</v>
      </c>
      <c r="K15" s="24">
        <f t="shared" si="2"/>
        <v>40.5</v>
      </c>
    </row>
    <row r="16" spans="1:11" ht="19.5">
      <c r="A16" s="38" t="s">
        <v>71</v>
      </c>
      <c r="B16" s="52" t="s">
        <v>215</v>
      </c>
      <c r="C16" s="53">
        <v>40437</v>
      </c>
      <c r="D16" s="39">
        <v>26</v>
      </c>
      <c r="E16" s="36">
        <v>52</v>
      </c>
      <c r="F16" s="40">
        <v>53</v>
      </c>
      <c r="G16" s="22">
        <f t="shared" si="0"/>
        <v>105</v>
      </c>
      <c r="H16" s="21">
        <f t="shared" si="1"/>
        <v>79</v>
      </c>
      <c r="K16" s="24">
        <f t="shared" si="2"/>
        <v>40</v>
      </c>
    </row>
    <row r="17" spans="1:11" ht="19.5">
      <c r="A17" s="38" t="s">
        <v>67</v>
      </c>
      <c r="B17" s="52" t="s">
        <v>223</v>
      </c>
      <c r="C17" s="53">
        <v>40532</v>
      </c>
      <c r="D17" s="39">
        <v>34</v>
      </c>
      <c r="E17" s="36">
        <v>54</v>
      </c>
      <c r="F17" s="40">
        <v>55</v>
      </c>
      <c r="G17" s="22">
        <f t="shared" si="0"/>
        <v>109</v>
      </c>
      <c r="H17" s="21">
        <f t="shared" si="1"/>
        <v>75</v>
      </c>
      <c r="K17" s="24">
        <f t="shared" si="2"/>
        <v>38</v>
      </c>
    </row>
    <row r="18" spans="1:11" ht="19.5">
      <c r="A18" s="38" t="s">
        <v>77</v>
      </c>
      <c r="B18" s="52" t="s">
        <v>214</v>
      </c>
      <c r="C18" s="53">
        <v>39994</v>
      </c>
      <c r="D18" s="39">
        <v>24</v>
      </c>
      <c r="E18" s="36">
        <v>54</v>
      </c>
      <c r="F18" s="40">
        <v>56</v>
      </c>
      <c r="G18" s="22">
        <f t="shared" si="0"/>
        <v>110</v>
      </c>
      <c r="H18" s="21">
        <f t="shared" si="1"/>
        <v>86</v>
      </c>
      <c r="K18" s="24">
        <f t="shared" si="2"/>
        <v>44</v>
      </c>
    </row>
    <row r="19" spans="1:11" ht="20.25" thickBot="1">
      <c r="A19" s="38" t="s">
        <v>68</v>
      </c>
      <c r="B19" s="52" t="s">
        <v>217</v>
      </c>
      <c r="C19" s="53">
        <v>40430</v>
      </c>
      <c r="D19" s="39">
        <v>34</v>
      </c>
      <c r="E19" s="36">
        <v>53</v>
      </c>
      <c r="F19" s="40">
        <v>58</v>
      </c>
      <c r="G19" s="22">
        <f t="shared" si="0"/>
        <v>111</v>
      </c>
      <c r="H19" s="21">
        <f t="shared" si="1"/>
        <v>77</v>
      </c>
      <c r="K19" s="24">
        <f t="shared" si="2"/>
        <v>41</v>
      </c>
    </row>
    <row r="20" spans="1:11" ht="20.25" thickBot="1">
      <c r="A20" s="38" t="s">
        <v>64</v>
      </c>
      <c r="B20" s="52" t="s">
        <v>215</v>
      </c>
      <c r="C20" s="53">
        <v>39913</v>
      </c>
      <c r="D20" s="39">
        <v>47</v>
      </c>
      <c r="E20" s="36">
        <v>52</v>
      </c>
      <c r="F20" s="40">
        <v>67</v>
      </c>
      <c r="G20" s="22">
        <f t="shared" si="0"/>
        <v>119</v>
      </c>
      <c r="H20" s="21">
        <f t="shared" si="1"/>
        <v>72</v>
      </c>
      <c r="I20" s="31" t="s">
        <v>18</v>
      </c>
    </row>
    <row r="21" spans="1:11" ht="20.25" thickBot="1">
      <c r="A21" s="220" t="s">
        <v>72</v>
      </c>
      <c r="B21" s="221" t="s">
        <v>215</v>
      </c>
      <c r="C21" s="222">
        <v>40413</v>
      </c>
      <c r="D21" s="223" t="s">
        <v>10</v>
      </c>
      <c r="E21" s="224" t="s">
        <v>10</v>
      </c>
      <c r="F21" s="225" t="s">
        <v>10</v>
      </c>
      <c r="G21" s="209" t="s">
        <v>10</v>
      </c>
      <c r="H21" s="226" t="s">
        <v>10</v>
      </c>
    </row>
    <row r="24" spans="1:11">
      <c r="A24" s="1" t="s">
        <v>55</v>
      </c>
    </row>
  </sheetData>
  <sortState ref="A10:G21">
    <sortCondition ref="G10:G21"/>
    <sortCondition descending="1" ref="F10:F21"/>
    <sortCondition ref="E10:E21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81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77" bestFit="1" customWidth="1"/>
    <col min="8" max="8" width="11.42578125" style="26"/>
    <col min="9" max="16384" width="11.42578125" style="1"/>
  </cols>
  <sheetData>
    <row r="1" spans="1:16" ht="30.75">
      <c r="A1" s="247" t="str">
        <f>JUV!A1</f>
        <v>EL VALLE DE TANDIL</v>
      </c>
      <c r="B1" s="247"/>
      <c r="C1" s="247"/>
      <c r="D1" s="247"/>
      <c r="E1" s="247"/>
      <c r="F1" s="247"/>
    </row>
    <row r="2" spans="1:16" ht="23.25">
      <c r="A2" s="251" t="str">
        <f>JUV!A2</f>
        <v>GOLF CLUB</v>
      </c>
      <c r="B2" s="251"/>
      <c r="C2" s="251"/>
      <c r="D2" s="251"/>
      <c r="E2" s="251"/>
      <c r="F2" s="251"/>
    </row>
    <row r="3" spans="1:16" ht="19.5">
      <c r="A3" s="248" t="s">
        <v>7</v>
      </c>
      <c r="B3" s="248"/>
      <c r="C3" s="248"/>
      <c r="D3" s="248"/>
      <c r="E3" s="248"/>
      <c r="F3" s="248"/>
    </row>
    <row r="4" spans="1:16" ht="26.25">
      <c r="A4" s="249" t="s">
        <v>12</v>
      </c>
      <c r="B4" s="249"/>
      <c r="C4" s="249"/>
      <c r="D4" s="249"/>
      <c r="E4" s="249"/>
      <c r="F4" s="249"/>
    </row>
    <row r="5" spans="1:16" ht="19.5">
      <c r="A5" s="250" t="s">
        <v>14</v>
      </c>
      <c r="B5" s="250"/>
      <c r="C5" s="250"/>
      <c r="D5" s="250"/>
      <c r="E5" s="250"/>
      <c r="F5" s="250"/>
    </row>
    <row r="6" spans="1:16" ht="19.5">
      <c r="A6" s="243" t="str">
        <f>JUV!A6</f>
        <v>MARTES 01 DE MARZO DE 2022</v>
      </c>
      <c r="B6" s="243"/>
      <c r="C6" s="243"/>
      <c r="D6" s="243"/>
      <c r="E6" s="243"/>
      <c r="F6" s="243"/>
    </row>
    <row r="7" spans="1:16" ht="20.25" thickBot="1">
      <c r="A7" s="10"/>
      <c r="B7" s="10"/>
      <c r="C7" s="10"/>
      <c r="D7" s="10"/>
      <c r="E7" s="10"/>
      <c r="F7" s="10"/>
    </row>
    <row r="8" spans="1:16" ht="20.25" thickBot="1">
      <c r="A8" s="253" t="s">
        <v>34</v>
      </c>
      <c r="B8" s="254"/>
      <c r="C8" s="254"/>
      <c r="D8" s="254"/>
      <c r="E8" s="254"/>
      <c r="F8" s="255"/>
    </row>
    <row r="9" spans="1:16" s="3" customFormat="1" ht="20.25" thickBot="1">
      <c r="A9" s="19" t="s">
        <v>0</v>
      </c>
      <c r="B9" s="68" t="s">
        <v>9</v>
      </c>
      <c r="C9" s="68" t="s">
        <v>21</v>
      </c>
      <c r="D9" s="69" t="s">
        <v>1</v>
      </c>
      <c r="E9" s="4" t="s">
        <v>4</v>
      </c>
      <c r="F9" s="4" t="s">
        <v>5</v>
      </c>
      <c r="G9" s="78"/>
      <c r="H9" s="26"/>
      <c r="K9" s="1"/>
      <c r="L9" s="1"/>
      <c r="M9" s="1"/>
      <c r="N9" s="1"/>
      <c r="O9" s="1"/>
      <c r="P9" s="1"/>
    </row>
    <row r="10" spans="1:16" ht="20.25" thickBot="1">
      <c r="A10" s="67" t="s">
        <v>207</v>
      </c>
      <c r="B10" s="36" t="s">
        <v>216</v>
      </c>
      <c r="C10" s="37">
        <v>40175</v>
      </c>
      <c r="D10" s="70">
        <v>13</v>
      </c>
      <c r="E10" s="211">
        <v>49</v>
      </c>
      <c r="F10" s="71">
        <f t="shared" ref="F10:F16" si="0">(E10-D10)</f>
        <v>36</v>
      </c>
      <c r="G10" s="79" t="s">
        <v>27</v>
      </c>
      <c r="J10" s="59"/>
      <c r="K10" s="59"/>
      <c r="L10" s="59"/>
      <c r="M10" s="59"/>
    </row>
    <row r="11" spans="1:16" ht="20.25" thickBot="1">
      <c r="A11" s="67" t="s">
        <v>204</v>
      </c>
      <c r="B11" s="36" t="s">
        <v>216</v>
      </c>
      <c r="C11" s="37">
        <v>40280</v>
      </c>
      <c r="D11" s="70">
        <v>19</v>
      </c>
      <c r="E11" s="211">
        <v>50</v>
      </c>
      <c r="F11" s="71">
        <f t="shared" si="0"/>
        <v>31</v>
      </c>
      <c r="G11" s="79" t="s">
        <v>28</v>
      </c>
    </row>
    <row r="12" spans="1:16" ht="20.25" thickBot="1">
      <c r="A12" s="67" t="s">
        <v>209</v>
      </c>
      <c r="B12" s="36" t="s">
        <v>215</v>
      </c>
      <c r="C12" s="37">
        <v>40484</v>
      </c>
      <c r="D12" s="70">
        <v>-2</v>
      </c>
      <c r="E12" s="22">
        <v>51</v>
      </c>
      <c r="F12" s="71">
        <f t="shared" si="0"/>
        <v>53</v>
      </c>
    </row>
    <row r="13" spans="1:16" ht="20.25" thickBot="1">
      <c r="A13" s="67" t="s">
        <v>205</v>
      </c>
      <c r="B13" s="36" t="s">
        <v>44</v>
      </c>
      <c r="C13" s="37">
        <v>40522</v>
      </c>
      <c r="D13" s="70">
        <v>18</v>
      </c>
      <c r="E13" s="22">
        <v>52</v>
      </c>
      <c r="F13" s="212">
        <f t="shared" si="0"/>
        <v>34</v>
      </c>
      <c r="G13" s="79" t="s">
        <v>17</v>
      </c>
    </row>
    <row r="14" spans="1:16" ht="19.5">
      <c r="A14" s="67" t="s">
        <v>206</v>
      </c>
      <c r="B14" s="36" t="s">
        <v>225</v>
      </c>
      <c r="C14" s="37">
        <v>40518</v>
      </c>
      <c r="D14" s="70">
        <v>3</v>
      </c>
      <c r="E14" s="22">
        <v>54</v>
      </c>
      <c r="F14" s="71">
        <f t="shared" si="0"/>
        <v>51</v>
      </c>
    </row>
    <row r="15" spans="1:16" ht="19.5">
      <c r="A15" s="67" t="s">
        <v>203</v>
      </c>
      <c r="B15" s="36" t="s">
        <v>217</v>
      </c>
      <c r="C15" s="37">
        <v>40304</v>
      </c>
      <c r="D15" s="70">
        <v>24</v>
      </c>
      <c r="E15" s="22">
        <v>60</v>
      </c>
      <c r="F15" s="71">
        <f t="shared" si="0"/>
        <v>36</v>
      </c>
    </row>
    <row r="16" spans="1:16" ht="19.5">
      <c r="A16" s="67" t="s">
        <v>226</v>
      </c>
      <c r="B16" s="36" t="s">
        <v>219</v>
      </c>
      <c r="C16" s="37">
        <v>40451</v>
      </c>
      <c r="D16" s="70">
        <v>19</v>
      </c>
      <c r="E16" s="22">
        <v>72</v>
      </c>
      <c r="F16" s="71">
        <f t="shared" si="0"/>
        <v>53</v>
      </c>
    </row>
    <row r="17" spans="1:8" ht="19.5">
      <c r="A17" s="203" t="s">
        <v>202</v>
      </c>
      <c r="B17" s="36" t="s">
        <v>44</v>
      </c>
      <c r="C17" s="37">
        <v>40283</v>
      </c>
      <c r="D17" s="204" t="s">
        <v>10</v>
      </c>
      <c r="E17" s="205" t="s">
        <v>10</v>
      </c>
      <c r="F17" s="206" t="s">
        <v>10</v>
      </c>
    </row>
    <row r="18" spans="1:8" ht="20.25" thickBot="1">
      <c r="A18" s="207" t="s">
        <v>210</v>
      </c>
      <c r="B18" s="162" t="s">
        <v>224</v>
      </c>
      <c r="C18" s="163">
        <v>40469</v>
      </c>
      <c r="D18" s="208" t="s">
        <v>10</v>
      </c>
      <c r="E18" s="209" t="s">
        <v>10</v>
      </c>
      <c r="F18" s="210" t="s">
        <v>10</v>
      </c>
      <c r="H18" s="1"/>
    </row>
    <row r="19" spans="1:8" ht="19.5" thickBot="1">
      <c r="B19" s="1"/>
      <c r="C19" s="1"/>
      <c r="D19" s="1"/>
      <c r="E19" s="1"/>
      <c r="F19" s="1"/>
      <c r="G19" s="1"/>
      <c r="H19" s="1"/>
    </row>
    <row r="20" spans="1:8" ht="20.25" thickBot="1">
      <c r="A20" s="240" t="s">
        <v>35</v>
      </c>
      <c r="B20" s="241"/>
      <c r="C20" s="241"/>
      <c r="D20" s="241"/>
      <c r="E20" s="241"/>
      <c r="F20" s="242"/>
    </row>
    <row r="21" spans="1:8" ht="20.25" thickBot="1">
      <c r="A21" s="19" t="s">
        <v>6</v>
      </c>
      <c r="B21" s="68" t="s">
        <v>9</v>
      </c>
      <c r="C21" s="68" t="s">
        <v>21</v>
      </c>
      <c r="D21" s="69" t="s">
        <v>1</v>
      </c>
      <c r="E21" s="4" t="s">
        <v>4</v>
      </c>
      <c r="F21" s="4" t="s">
        <v>5</v>
      </c>
    </row>
    <row r="22" spans="1:8" ht="20.25" thickBot="1">
      <c r="A22" s="67" t="s">
        <v>213</v>
      </c>
      <c r="B22" s="36" t="s">
        <v>44</v>
      </c>
      <c r="C22" s="37">
        <v>40415</v>
      </c>
      <c r="D22" s="70">
        <v>25</v>
      </c>
      <c r="E22" s="211">
        <v>60</v>
      </c>
      <c r="F22" s="71">
        <f>(E22-D22)</f>
        <v>35</v>
      </c>
      <c r="G22" s="79" t="s">
        <v>27</v>
      </c>
    </row>
    <row r="23" spans="1:8" ht="20.25" thickBot="1">
      <c r="A23" s="67" t="s">
        <v>208</v>
      </c>
      <c r="B23" s="36" t="s">
        <v>223</v>
      </c>
      <c r="C23" s="37">
        <v>40200</v>
      </c>
      <c r="D23" s="70">
        <v>31</v>
      </c>
      <c r="E23" s="211">
        <v>70</v>
      </c>
      <c r="F23" s="71">
        <f>(E23-D23)</f>
        <v>39</v>
      </c>
      <c r="G23" s="79" t="s">
        <v>28</v>
      </c>
    </row>
    <row r="24" spans="1:8" ht="20.25" thickBot="1">
      <c r="A24" s="67" t="s">
        <v>211</v>
      </c>
      <c r="B24" s="36" t="s">
        <v>223</v>
      </c>
      <c r="C24" s="37">
        <v>39853</v>
      </c>
      <c r="D24" s="70">
        <v>30</v>
      </c>
      <c r="E24" s="22">
        <v>74</v>
      </c>
      <c r="F24" s="71">
        <f>(E24-D24)</f>
        <v>44</v>
      </c>
    </row>
    <row r="25" spans="1:8" ht="20.25" thickBot="1">
      <c r="A25" s="161" t="s">
        <v>212</v>
      </c>
      <c r="B25" s="162" t="s">
        <v>219</v>
      </c>
      <c r="C25" s="163">
        <v>40267</v>
      </c>
      <c r="D25" s="164">
        <v>31</v>
      </c>
      <c r="E25" s="165">
        <v>75</v>
      </c>
      <c r="F25" s="218">
        <f>(E25-D25)</f>
        <v>44</v>
      </c>
      <c r="G25" s="79" t="s">
        <v>17</v>
      </c>
    </row>
    <row r="26" spans="1:8">
      <c r="F26" s="1"/>
    </row>
    <row r="27" spans="1:8">
      <c r="F27" s="1"/>
    </row>
    <row r="28" spans="1:8">
      <c r="F28" s="1"/>
    </row>
    <row r="29" spans="1:8">
      <c r="F29" s="1"/>
    </row>
    <row r="30" spans="1:8">
      <c r="F30" s="1"/>
    </row>
    <row r="31" spans="1:8">
      <c r="F31" s="1"/>
    </row>
    <row r="32" spans="1:8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</sheetData>
  <sortState ref="A22:F25">
    <sortCondition ref="E22:E25"/>
  </sortState>
  <mergeCells count="8">
    <mergeCell ref="A20:F20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W176"/>
  <sheetViews>
    <sheetView zoomScale="70" workbookViewId="0">
      <selection sqref="A1:F1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77" customWidth="1"/>
    <col min="8" max="8" width="11.42578125" style="26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30.75">
      <c r="A1" s="247" t="str">
        <f>JUV!A1</f>
        <v>EL VALLE DE TANDIL</v>
      </c>
      <c r="B1" s="247"/>
      <c r="C1" s="247"/>
      <c r="D1" s="247"/>
      <c r="E1" s="247"/>
      <c r="F1" s="247"/>
    </row>
    <row r="2" spans="1:23" ht="23.25">
      <c r="A2" s="251" t="str">
        <f>JUV!A2</f>
        <v>GOLF CLUB</v>
      </c>
      <c r="B2" s="251"/>
      <c r="C2" s="251"/>
      <c r="D2" s="251"/>
      <c r="E2" s="251"/>
      <c r="F2" s="251"/>
    </row>
    <row r="3" spans="1:23" ht="19.5">
      <c r="A3" s="248" t="s">
        <v>7</v>
      </c>
      <c r="B3" s="248"/>
      <c r="C3" s="248"/>
      <c r="D3" s="248"/>
      <c r="E3" s="248"/>
      <c r="F3" s="248"/>
    </row>
    <row r="4" spans="1:23" ht="26.25">
      <c r="A4" s="249" t="s">
        <v>12</v>
      </c>
      <c r="B4" s="249"/>
      <c r="C4" s="249"/>
      <c r="D4" s="249"/>
      <c r="E4" s="249"/>
      <c r="F4" s="249"/>
    </row>
    <row r="5" spans="1:23" ht="19.5">
      <c r="A5" s="250" t="s">
        <v>14</v>
      </c>
      <c r="B5" s="250"/>
      <c r="C5" s="250"/>
      <c r="D5" s="250"/>
      <c r="E5" s="250"/>
      <c r="F5" s="250"/>
    </row>
    <row r="6" spans="1:23" ht="19.5">
      <c r="A6" s="243" t="str">
        <f>JUV!A6</f>
        <v>MARTES 01 DE MARZO DE 2022</v>
      </c>
      <c r="B6" s="243"/>
      <c r="C6" s="243"/>
      <c r="D6" s="243"/>
      <c r="E6" s="243"/>
      <c r="F6" s="243"/>
    </row>
    <row r="7" spans="1:23" ht="20.25" thickBot="1">
      <c r="A7" s="10"/>
      <c r="B7" s="10"/>
      <c r="C7" s="10"/>
      <c r="D7" s="10"/>
      <c r="E7" s="10"/>
      <c r="F7" s="10"/>
    </row>
    <row r="8" spans="1:23" ht="20.25" thickBot="1">
      <c r="A8" s="253" t="s">
        <v>36</v>
      </c>
      <c r="B8" s="254"/>
      <c r="C8" s="254"/>
      <c r="D8" s="254"/>
      <c r="E8" s="254"/>
      <c r="F8" s="255"/>
    </row>
    <row r="9" spans="1:23" s="64" customFormat="1" ht="20.25" thickBot="1">
      <c r="A9" s="19" t="s">
        <v>0</v>
      </c>
      <c r="B9" s="68" t="s">
        <v>9</v>
      </c>
      <c r="C9" s="68" t="s">
        <v>21</v>
      </c>
      <c r="D9" s="69" t="s">
        <v>1</v>
      </c>
      <c r="E9" s="4" t="s">
        <v>4</v>
      </c>
      <c r="F9" s="4" t="s">
        <v>5</v>
      </c>
      <c r="G9" s="78"/>
      <c r="H9" s="26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</row>
    <row r="10" spans="1:23" ht="20.25" thickBot="1">
      <c r="A10" s="67" t="s">
        <v>237</v>
      </c>
      <c r="B10" s="36" t="s">
        <v>223</v>
      </c>
      <c r="C10" s="37">
        <v>41174</v>
      </c>
      <c r="D10" s="70">
        <v>12</v>
      </c>
      <c r="E10" s="211">
        <v>46</v>
      </c>
      <c r="F10" s="71">
        <f t="shared" ref="F10:F25" si="0">(E10-D10)</f>
        <v>34</v>
      </c>
      <c r="G10" s="81" t="s">
        <v>27</v>
      </c>
      <c r="J10" s="82"/>
      <c r="K10" s="256" t="s">
        <v>30</v>
      </c>
      <c r="L10" s="256"/>
      <c r="M10" s="256"/>
      <c r="N10" s="256"/>
      <c r="O10" s="256"/>
      <c r="P10" s="256"/>
      <c r="Q10" s="256"/>
      <c r="R10" s="256"/>
      <c r="S10" s="256"/>
      <c r="T10" s="82"/>
      <c r="U10" s="82"/>
      <c r="V10" s="82"/>
      <c r="W10" s="82"/>
    </row>
    <row r="11" spans="1:23" ht="20.25" thickBot="1">
      <c r="A11" s="67" t="s">
        <v>238</v>
      </c>
      <c r="B11" s="36" t="s">
        <v>217</v>
      </c>
      <c r="C11" s="37">
        <v>40766</v>
      </c>
      <c r="D11" s="70">
        <v>6</v>
      </c>
      <c r="E11" s="211">
        <v>46</v>
      </c>
      <c r="F11" s="71">
        <f t="shared" si="0"/>
        <v>40</v>
      </c>
      <c r="G11" s="79" t="s">
        <v>28</v>
      </c>
      <c r="J11" s="83" t="s">
        <v>0</v>
      </c>
      <c r="K11" s="83">
        <v>1</v>
      </c>
      <c r="L11" s="83">
        <v>2</v>
      </c>
      <c r="M11" s="83">
        <v>3</v>
      </c>
      <c r="N11" s="83">
        <v>4</v>
      </c>
      <c r="O11" s="83">
        <v>5</v>
      </c>
      <c r="P11" s="83">
        <v>6</v>
      </c>
      <c r="Q11" s="83">
        <v>7</v>
      </c>
      <c r="R11" s="83">
        <v>8</v>
      </c>
      <c r="S11" s="83">
        <v>9</v>
      </c>
      <c r="T11" s="84" t="s">
        <v>29</v>
      </c>
      <c r="U11" s="83" t="s">
        <v>4</v>
      </c>
      <c r="V11" s="83" t="s">
        <v>31</v>
      </c>
      <c r="W11" s="83" t="s">
        <v>32</v>
      </c>
    </row>
    <row r="12" spans="1:23" ht="19.5">
      <c r="A12" s="67" t="s">
        <v>239</v>
      </c>
      <c r="B12" s="36" t="s">
        <v>225</v>
      </c>
      <c r="C12" s="37">
        <v>41139</v>
      </c>
      <c r="D12" s="70">
        <v>8</v>
      </c>
      <c r="E12" s="22">
        <v>46</v>
      </c>
      <c r="F12" s="71">
        <f t="shared" si="0"/>
        <v>38</v>
      </c>
      <c r="J12" s="85"/>
      <c r="K12" s="86"/>
      <c r="L12" s="86"/>
      <c r="M12" s="86"/>
      <c r="N12" s="87"/>
      <c r="O12" s="87"/>
      <c r="P12" s="87"/>
      <c r="Q12" s="87"/>
      <c r="R12" s="87"/>
      <c r="S12" s="87"/>
      <c r="T12" s="88"/>
      <c r="U12" s="86">
        <f>T12</f>
        <v>0</v>
      </c>
      <c r="V12" s="87">
        <f>SUM(N12:S12)-D12*0.6</f>
        <v>-4.8</v>
      </c>
      <c r="W12" s="86">
        <f>SUM(Q12:S12)-D12*0.3</f>
        <v>-2.4</v>
      </c>
    </row>
    <row r="13" spans="1:23" ht="19.5">
      <c r="A13" s="67" t="s">
        <v>160</v>
      </c>
      <c r="B13" s="36" t="s">
        <v>44</v>
      </c>
      <c r="C13" s="37">
        <v>41123</v>
      </c>
      <c r="D13" s="70">
        <v>9</v>
      </c>
      <c r="E13" s="22">
        <v>49</v>
      </c>
      <c r="F13" s="71">
        <f t="shared" si="0"/>
        <v>40</v>
      </c>
      <c r="J13" s="85"/>
      <c r="K13" s="86"/>
      <c r="L13" s="86"/>
      <c r="M13" s="86"/>
      <c r="N13" s="87"/>
      <c r="O13" s="87"/>
      <c r="P13" s="87"/>
      <c r="Q13" s="87"/>
      <c r="R13" s="87"/>
      <c r="S13" s="87"/>
      <c r="T13" s="88"/>
      <c r="U13" s="86">
        <f>T13</f>
        <v>0</v>
      </c>
      <c r="V13" s="87">
        <f>SUM(N13:S13)-D13*0.6</f>
        <v>-5.3999999999999995</v>
      </c>
      <c r="W13" s="86">
        <f>SUM(Q13:S13)-D13*0.3</f>
        <v>-2.6999999999999997</v>
      </c>
    </row>
    <row r="14" spans="1:23" ht="20.25" thickBot="1">
      <c r="A14" s="67" t="s">
        <v>157</v>
      </c>
      <c r="B14" s="36" t="s">
        <v>217</v>
      </c>
      <c r="C14" s="37">
        <v>41137</v>
      </c>
      <c r="D14" s="70">
        <v>12</v>
      </c>
      <c r="E14" s="22">
        <v>51</v>
      </c>
      <c r="F14" s="71">
        <f t="shared" si="0"/>
        <v>39</v>
      </c>
      <c r="G14" s="78"/>
    </row>
    <row r="15" spans="1:23" ht="20.25" thickBot="1">
      <c r="A15" s="67" t="s">
        <v>156</v>
      </c>
      <c r="B15" s="36" t="s">
        <v>217</v>
      </c>
      <c r="C15" s="37">
        <v>40558</v>
      </c>
      <c r="D15" s="70">
        <v>15</v>
      </c>
      <c r="E15" s="22">
        <v>52</v>
      </c>
      <c r="F15" s="212">
        <f t="shared" si="0"/>
        <v>37</v>
      </c>
      <c r="G15" s="79" t="s">
        <v>17</v>
      </c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</row>
    <row r="16" spans="1:23" ht="19.5">
      <c r="A16" s="67" t="s">
        <v>149</v>
      </c>
      <c r="B16" s="36" t="s">
        <v>215</v>
      </c>
      <c r="C16" s="37">
        <v>40952</v>
      </c>
      <c r="D16" s="70">
        <v>7</v>
      </c>
      <c r="E16" s="22">
        <v>52</v>
      </c>
      <c r="F16" s="71">
        <f t="shared" si="0"/>
        <v>45</v>
      </c>
      <c r="G16" s="78"/>
      <c r="J16"/>
    </row>
    <row r="17" spans="1:10" ht="19.5">
      <c r="A17" s="67" t="s">
        <v>154</v>
      </c>
      <c r="B17" s="36" t="s">
        <v>215</v>
      </c>
      <c r="C17" s="37">
        <v>40791</v>
      </c>
      <c r="D17" s="204">
        <v>16</v>
      </c>
      <c r="E17" s="205">
        <v>53</v>
      </c>
      <c r="F17" s="71">
        <f t="shared" si="0"/>
        <v>37</v>
      </c>
    </row>
    <row r="18" spans="1:10" ht="19.5">
      <c r="A18" s="67" t="s">
        <v>153</v>
      </c>
      <c r="B18" s="36" t="s">
        <v>215</v>
      </c>
      <c r="C18" s="37">
        <v>41012</v>
      </c>
      <c r="D18" s="70">
        <v>14</v>
      </c>
      <c r="E18" s="22">
        <v>53</v>
      </c>
      <c r="F18" s="71">
        <f t="shared" si="0"/>
        <v>39</v>
      </c>
      <c r="G18" s="78"/>
    </row>
    <row r="19" spans="1:10" ht="19.5">
      <c r="A19" s="67" t="s">
        <v>152</v>
      </c>
      <c r="B19" s="36" t="s">
        <v>215</v>
      </c>
      <c r="C19" s="37">
        <v>41031</v>
      </c>
      <c r="D19" s="70">
        <v>0</v>
      </c>
      <c r="E19" s="22">
        <v>57</v>
      </c>
      <c r="F19" s="71">
        <f t="shared" si="0"/>
        <v>57</v>
      </c>
      <c r="G19" s="78"/>
    </row>
    <row r="20" spans="1:10" ht="19.5">
      <c r="A20" s="67" t="s">
        <v>155</v>
      </c>
      <c r="B20" s="36" t="s">
        <v>225</v>
      </c>
      <c r="C20" s="37">
        <v>40786</v>
      </c>
      <c r="D20" s="70">
        <v>16</v>
      </c>
      <c r="E20" s="22">
        <v>58</v>
      </c>
      <c r="F20" s="71">
        <f t="shared" si="0"/>
        <v>42</v>
      </c>
      <c r="G20" s="90"/>
    </row>
    <row r="21" spans="1:10" ht="19.5">
      <c r="A21" s="67" t="s">
        <v>148</v>
      </c>
      <c r="B21" s="36" t="s">
        <v>217</v>
      </c>
      <c r="C21" s="37">
        <v>40567</v>
      </c>
      <c r="D21" s="70">
        <v>20</v>
      </c>
      <c r="E21" s="22">
        <v>58</v>
      </c>
      <c r="F21" s="71">
        <f t="shared" si="0"/>
        <v>38</v>
      </c>
      <c r="G21" s="90"/>
    </row>
    <row r="22" spans="1:10" ht="19.5">
      <c r="A22" s="67" t="s">
        <v>147</v>
      </c>
      <c r="B22" s="36" t="s">
        <v>224</v>
      </c>
      <c r="C22" s="37">
        <v>41068</v>
      </c>
      <c r="D22" s="70">
        <v>20</v>
      </c>
      <c r="E22" s="22">
        <v>69</v>
      </c>
      <c r="F22" s="71">
        <f t="shared" si="0"/>
        <v>49</v>
      </c>
      <c r="G22" s="90"/>
    </row>
    <row r="23" spans="1:10" ht="19.5">
      <c r="A23" s="67" t="s">
        <v>150</v>
      </c>
      <c r="B23" s="36" t="s">
        <v>44</v>
      </c>
      <c r="C23" s="37">
        <v>41124</v>
      </c>
      <c r="D23" s="70">
        <v>0</v>
      </c>
      <c r="E23" s="22">
        <v>73</v>
      </c>
      <c r="F23" s="71">
        <f t="shared" si="0"/>
        <v>73</v>
      </c>
      <c r="G23" s="90"/>
    </row>
    <row r="24" spans="1:10" ht="19.5">
      <c r="A24" s="67" t="s">
        <v>164</v>
      </c>
      <c r="B24" s="36" t="s">
        <v>215</v>
      </c>
      <c r="C24" s="37">
        <v>41184</v>
      </c>
      <c r="D24" s="70">
        <v>20</v>
      </c>
      <c r="E24" s="22">
        <v>74</v>
      </c>
      <c r="F24" s="71">
        <f t="shared" si="0"/>
        <v>54</v>
      </c>
      <c r="G24" s="90"/>
    </row>
    <row r="25" spans="1:10" ht="20.25" thickBot="1">
      <c r="A25" s="161" t="s">
        <v>151</v>
      </c>
      <c r="B25" s="162" t="s">
        <v>219</v>
      </c>
      <c r="C25" s="163">
        <v>40954</v>
      </c>
      <c r="D25" s="164">
        <v>20</v>
      </c>
      <c r="E25" s="165">
        <v>75</v>
      </c>
      <c r="F25" s="166">
        <f t="shared" si="0"/>
        <v>55</v>
      </c>
      <c r="G25" s="90"/>
    </row>
    <row r="26" spans="1:10" ht="19.5" thickBot="1">
      <c r="B26" s="1"/>
      <c r="C26" s="1"/>
      <c r="D26" s="1"/>
      <c r="E26" s="1"/>
      <c r="F26" s="1"/>
      <c r="H26" s="1"/>
      <c r="J26"/>
    </row>
    <row r="27" spans="1:10" ht="20.25" thickBot="1">
      <c r="A27" s="240" t="s">
        <v>37</v>
      </c>
      <c r="B27" s="241"/>
      <c r="C27" s="241"/>
      <c r="D27" s="241"/>
      <c r="E27" s="241"/>
      <c r="F27" s="242"/>
      <c r="J27"/>
    </row>
    <row r="28" spans="1:10" ht="20.25" thickBot="1">
      <c r="A28" s="19" t="s">
        <v>0</v>
      </c>
      <c r="B28" s="68" t="s">
        <v>9</v>
      </c>
      <c r="C28" s="68" t="s">
        <v>21</v>
      </c>
      <c r="D28" s="69" t="s">
        <v>1</v>
      </c>
      <c r="E28" s="4" t="s">
        <v>4</v>
      </c>
      <c r="F28" s="4" t="s">
        <v>5</v>
      </c>
      <c r="J28"/>
    </row>
    <row r="29" spans="1:10" ht="20.25" thickBot="1">
      <c r="A29" s="67" t="s">
        <v>165</v>
      </c>
      <c r="B29" s="36" t="s">
        <v>229</v>
      </c>
      <c r="C29" s="37">
        <v>41016</v>
      </c>
      <c r="D29" s="70">
        <v>10</v>
      </c>
      <c r="E29" s="211">
        <v>51</v>
      </c>
      <c r="F29" s="71">
        <f>(E29-D29)</f>
        <v>41</v>
      </c>
      <c r="G29" s="79" t="s">
        <v>27</v>
      </c>
      <c r="J29"/>
    </row>
    <row r="30" spans="1:10" ht="20.25" thickBot="1">
      <c r="A30" s="67" t="s">
        <v>227</v>
      </c>
      <c r="B30" s="36" t="s">
        <v>215</v>
      </c>
      <c r="C30" s="37">
        <v>40917</v>
      </c>
      <c r="D30" s="70">
        <v>17</v>
      </c>
      <c r="E30" s="211">
        <v>58</v>
      </c>
      <c r="F30" s="71">
        <f>(E30-D30)</f>
        <v>41</v>
      </c>
      <c r="G30" s="79" t="s">
        <v>28</v>
      </c>
      <c r="J30"/>
    </row>
    <row r="31" spans="1:10" ht="20.25" thickBot="1">
      <c r="A31" s="67" t="s">
        <v>171</v>
      </c>
      <c r="B31" s="36" t="s">
        <v>44</v>
      </c>
      <c r="C31" s="37">
        <v>40616</v>
      </c>
      <c r="D31" s="70">
        <v>15</v>
      </c>
      <c r="E31" s="22">
        <v>60</v>
      </c>
      <c r="F31" s="71">
        <f>(E31-D31)</f>
        <v>45</v>
      </c>
    </row>
    <row r="32" spans="1:10" ht="20.25" thickBot="1">
      <c r="A32" s="67" t="s">
        <v>168</v>
      </c>
      <c r="B32" s="36" t="s">
        <v>44</v>
      </c>
      <c r="C32" s="37">
        <v>41073</v>
      </c>
      <c r="D32" s="70">
        <v>24</v>
      </c>
      <c r="E32" s="22">
        <v>61</v>
      </c>
      <c r="F32" s="71">
        <f>(E32-D32)</f>
        <v>37</v>
      </c>
      <c r="G32" s="79" t="s">
        <v>17</v>
      </c>
      <c r="J32"/>
    </row>
    <row r="33" spans="1:10" ht="19.5">
      <c r="A33" s="67" t="s">
        <v>170</v>
      </c>
      <c r="B33" s="36" t="s">
        <v>44</v>
      </c>
      <c r="C33" s="37">
        <v>41055</v>
      </c>
      <c r="D33" s="70">
        <v>18</v>
      </c>
      <c r="E33" s="22">
        <v>63</v>
      </c>
      <c r="F33" s="71">
        <f>(E33-D33)</f>
        <v>45</v>
      </c>
      <c r="J33"/>
    </row>
    <row r="34" spans="1:10" ht="19.5">
      <c r="A34" s="67" t="s">
        <v>167</v>
      </c>
      <c r="B34" s="36" t="s">
        <v>217</v>
      </c>
      <c r="C34" s="37">
        <v>40795</v>
      </c>
      <c r="D34" s="70">
        <v>24</v>
      </c>
      <c r="E34" s="22">
        <v>65</v>
      </c>
      <c r="F34" s="71">
        <f>(E34-D34)</f>
        <v>41</v>
      </c>
      <c r="J34"/>
    </row>
    <row r="35" spans="1:10" ht="19.5">
      <c r="A35" s="67" t="s">
        <v>162</v>
      </c>
      <c r="B35" s="36" t="s">
        <v>228</v>
      </c>
      <c r="C35" s="37">
        <v>40825</v>
      </c>
      <c r="D35" s="70">
        <v>0</v>
      </c>
      <c r="E35" s="22">
        <v>65</v>
      </c>
      <c r="F35" s="71">
        <f>(E35-D35)</f>
        <v>65</v>
      </c>
      <c r="J35"/>
    </row>
    <row r="36" spans="1:10" ht="19.5">
      <c r="A36" s="67" t="s">
        <v>166</v>
      </c>
      <c r="B36" s="36" t="s">
        <v>215</v>
      </c>
      <c r="C36" s="37">
        <v>40858</v>
      </c>
      <c r="D36" s="70">
        <v>0</v>
      </c>
      <c r="E36" s="22">
        <v>67</v>
      </c>
      <c r="F36" s="71">
        <f>(E36-D36)</f>
        <v>67</v>
      </c>
      <c r="J36"/>
    </row>
    <row r="37" spans="1:10" ht="19.5">
      <c r="A37" s="67" t="s">
        <v>163</v>
      </c>
      <c r="B37" s="36" t="s">
        <v>217</v>
      </c>
      <c r="C37" s="37">
        <v>40546</v>
      </c>
      <c r="D37" s="70">
        <v>24</v>
      </c>
      <c r="E37" s="22">
        <v>69</v>
      </c>
      <c r="F37" s="71">
        <f>(E37-D37)</f>
        <v>45</v>
      </c>
      <c r="J37"/>
    </row>
    <row r="38" spans="1:10" ht="20.25" thickBot="1">
      <c r="A38" s="207" t="s">
        <v>169</v>
      </c>
      <c r="B38" s="162" t="s">
        <v>214</v>
      </c>
      <c r="C38" s="163">
        <v>41129</v>
      </c>
      <c r="D38" s="208" t="s">
        <v>10</v>
      </c>
      <c r="E38" s="209" t="s">
        <v>10</v>
      </c>
      <c r="F38" s="210" t="s">
        <v>10</v>
      </c>
      <c r="J38"/>
    </row>
    <row r="39" spans="1:10">
      <c r="F39" s="1"/>
      <c r="J39"/>
    </row>
    <row r="40" spans="1:10">
      <c r="F40" s="1"/>
      <c r="J40"/>
    </row>
    <row r="41" spans="1:10">
      <c r="F41" s="1"/>
      <c r="J41"/>
    </row>
    <row r="42" spans="1:10">
      <c r="F42" s="1"/>
      <c r="J42"/>
    </row>
    <row r="43" spans="1:10">
      <c r="F43" s="1"/>
      <c r="J43"/>
    </row>
    <row r="44" spans="1:10">
      <c r="F44" s="1"/>
    </row>
    <row r="45" spans="1:10">
      <c r="F45" s="1"/>
    </row>
    <row r="46" spans="1:10">
      <c r="F46" s="1"/>
    </row>
    <row r="47" spans="1:10">
      <c r="F47" s="1"/>
    </row>
    <row r="48" spans="1:10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  <row r="133" spans="6:6">
      <c r="F133" s="1"/>
    </row>
    <row r="134" spans="6:6">
      <c r="F134" s="1"/>
    </row>
    <row r="135" spans="6:6">
      <c r="F135" s="1"/>
    </row>
    <row r="136" spans="6:6">
      <c r="F136" s="1"/>
    </row>
    <row r="137" spans="6:6">
      <c r="F137" s="1"/>
    </row>
    <row r="138" spans="6:6">
      <c r="F138" s="1"/>
    </row>
    <row r="139" spans="6:6">
      <c r="F139" s="1"/>
    </row>
    <row r="140" spans="6:6">
      <c r="F140" s="1"/>
    </row>
    <row r="141" spans="6:6">
      <c r="F141" s="1"/>
    </row>
    <row r="142" spans="6:6">
      <c r="F142" s="1"/>
    </row>
    <row r="143" spans="6:6">
      <c r="F143" s="1"/>
    </row>
    <row r="144" spans="6:6">
      <c r="F144" s="1"/>
    </row>
    <row r="145" spans="6:6">
      <c r="F145" s="1"/>
    </row>
    <row r="146" spans="6:6">
      <c r="F146" s="1"/>
    </row>
    <row r="147" spans="6:6">
      <c r="F147" s="1"/>
    </row>
    <row r="148" spans="6:6">
      <c r="F148" s="1"/>
    </row>
    <row r="149" spans="6:6">
      <c r="F149" s="1"/>
    </row>
    <row r="150" spans="6:6">
      <c r="F150" s="1"/>
    </row>
    <row r="151" spans="6:6">
      <c r="F151" s="1"/>
    </row>
    <row r="152" spans="6:6">
      <c r="F152" s="1"/>
    </row>
    <row r="153" spans="6:6">
      <c r="F153" s="1"/>
    </row>
    <row r="154" spans="6:6">
      <c r="F154" s="1"/>
    </row>
    <row r="155" spans="6:6">
      <c r="F155" s="1"/>
    </row>
    <row r="156" spans="6:6">
      <c r="F156" s="1"/>
    </row>
    <row r="157" spans="6:6">
      <c r="F157" s="1"/>
    </row>
    <row r="158" spans="6:6">
      <c r="F158" s="1"/>
    </row>
    <row r="159" spans="6:6">
      <c r="F159" s="1"/>
    </row>
    <row r="160" spans="6:6">
      <c r="F160" s="1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  <row r="166" spans="6:6">
      <c r="F166" s="1"/>
    </row>
    <row r="167" spans="6:6">
      <c r="F167" s="1"/>
    </row>
    <row r="168" spans="6:6">
      <c r="F168" s="1"/>
    </row>
    <row r="169" spans="6:6">
      <c r="F169" s="1"/>
    </row>
    <row r="170" spans="6:6">
      <c r="F170" s="1"/>
    </row>
    <row r="171" spans="6:6">
      <c r="F171" s="1"/>
    </row>
    <row r="172" spans="6:6">
      <c r="F172" s="1"/>
    </row>
    <row r="173" spans="6:6">
      <c r="F173" s="1"/>
    </row>
    <row r="174" spans="6:6">
      <c r="F174" s="1"/>
    </row>
    <row r="175" spans="6:6">
      <c r="F175" s="1"/>
    </row>
    <row r="176" spans="6:6">
      <c r="F176" s="1"/>
    </row>
  </sheetData>
  <sortState ref="A29:F38">
    <sortCondition ref="E29:E38"/>
  </sortState>
  <mergeCells count="9">
    <mergeCell ref="K10:S10"/>
    <mergeCell ref="A27:F27"/>
    <mergeCell ref="A1:F1"/>
    <mergeCell ref="A2:F2"/>
    <mergeCell ref="A3:F3"/>
    <mergeCell ref="A4:F4"/>
    <mergeCell ref="A5:F5"/>
    <mergeCell ref="A6:F6"/>
    <mergeCell ref="A8:F8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88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7" ht="30.75">
      <c r="A1" s="247" t="str">
        <f>JUV!A1</f>
        <v>EL VALLE DE TANDIL</v>
      </c>
      <c r="B1" s="247"/>
      <c r="C1" s="247"/>
      <c r="D1" s="247"/>
      <c r="E1" s="247"/>
      <c r="F1" s="247"/>
    </row>
    <row r="2" spans="1:7" ht="23.25">
      <c r="A2" s="251" t="str">
        <f>JUV!A2</f>
        <v>GOLF CLUB</v>
      </c>
      <c r="B2" s="251"/>
      <c r="C2" s="251"/>
      <c r="D2" s="251"/>
      <c r="E2" s="251"/>
      <c r="F2" s="251"/>
    </row>
    <row r="3" spans="1:7" ht="19.5">
      <c r="A3" s="248" t="s">
        <v>7</v>
      </c>
      <c r="B3" s="248"/>
      <c r="C3" s="248"/>
      <c r="D3" s="248"/>
      <c r="E3" s="248"/>
      <c r="F3" s="248"/>
    </row>
    <row r="4" spans="1:7" ht="26.25">
      <c r="A4" s="249" t="s">
        <v>12</v>
      </c>
      <c r="B4" s="249"/>
      <c r="C4" s="249"/>
      <c r="D4" s="249"/>
      <c r="E4" s="249"/>
      <c r="F4" s="249"/>
    </row>
    <row r="5" spans="1:7" ht="19.5">
      <c r="A5" s="250" t="s">
        <v>14</v>
      </c>
      <c r="B5" s="250"/>
      <c r="C5" s="250"/>
      <c r="D5" s="250"/>
      <c r="E5" s="250"/>
      <c r="F5" s="250"/>
    </row>
    <row r="6" spans="1:7" ht="19.5">
      <c r="A6" s="243" t="str">
        <f>JUV!A6</f>
        <v>MARTES 01 DE MARZO DE 2022</v>
      </c>
      <c r="B6" s="243"/>
      <c r="C6" s="243"/>
      <c r="D6" s="243"/>
      <c r="E6" s="243"/>
      <c r="F6" s="243"/>
    </row>
    <row r="7" spans="1:7" ht="20.25" thickBot="1">
      <c r="A7" s="10"/>
      <c r="B7" s="10"/>
      <c r="C7" s="10"/>
      <c r="D7" s="10"/>
      <c r="E7" s="10"/>
      <c r="F7" s="10"/>
    </row>
    <row r="8" spans="1:7" ht="20.25" thickBot="1">
      <c r="A8" s="257" t="s">
        <v>39</v>
      </c>
      <c r="B8" s="258"/>
      <c r="C8" s="258"/>
      <c r="D8" s="258"/>
      <c r="E8" s="258"/>
      <c r="F8" s="259"/>
      <c r="G8" s="94"/>
    </row>
    <row r="9" spans="1:7" s="64" customFormat="1" ht="20.25" thickBot="1">
      <c r="A9" s="95" t="s">
        <v>0</v>
      </c>
      <c r="B9" s="96" t="s">
        <v>9</v>
      </c>
      <c r="C9" s="96" t="s">
        <v>21</v>
      </c>
      <c r="D9" s="97" t="s">
        <v>1</v>
      </c>
      <c r="E9" s="98" t="s">
        <v>4</v>
      </c>
      <c r="F9" s="98" t="s">
        <v>5</v>
      </c>
      <c r="G9" s="99"/>
    </row>
    <row r="10" spans="1:7" ht="20.25" thickBot="1">
      <c r="A10" s="67" t="s">
        <v>175</v>
      </c>
      <c r="B10" s="36" t="s">
        <v>225</v>
      </c>
      <c r="C10" s="37">
        <v>41277</v>
      </c>
      <c r="D10" s="70">
        <v>-3</v>
      </c>
      <c r="E10" s="211">
        <v>37</v>
      </c>
      <c r="F10" s="71">
        <f t="shared" ref="F10:F20" si="0">(E10-D10)</f>
        <v>40</v>
      </c>
      <c r="G10" s="100" t="s">
        <v>27</v>
      </c>
    </row>
    <row r="11" spans="1:7" ht="20.25" thickBot="1">
      <c r="A11" s="67" t="s">
        <v>179</v>
      </c>
      <c r="B11" s="36" t="s">
        <v>215</v>
      </c>
      <c r="C11" s="37">
        <v>41308</v>
      </c>
      <c r="D11" s="70">
        <v>0</v>
      </c>
      <c r="E11" s="211">
        <v>43</v>
      </c>
      <c r="F11" s="71">
        <f t="shared" si="0"/>
        <v>43</v>
      </c>
      <c r="G11" s="101" t="s">
        <v>28</v>
      </c>
    </row>
    <row r="12" spans="1:7" ht="20.25" thickBot="1">
      <c r="A12" s="67" t="s">
        <v>174</v>
      </c>
      <c r="B12" s="36" t="s">
        <v>215</v>
      </c>
      <c r="C12" s="37">
        <v>41730</v>
      </c>
      <c r="D12" s="70">
        <v>15</v>
      </c>
      <c r="E12" s="22">
        <v>46</v>
      </c>
      <c r="F12" s="212">
        <f t="shared" si="0"/>
        <v>31</v>
      </c>
      <c r="G12" s="100" t="s">
        <v>17</v>
      </c>
    </row>
    <row r="13" spans="1:7" ht="19.5">
      <c r="A13" s="67" t="s">
        <v>181</v>
      </c>
      <c r="B13" s="36" t="s">
        <v>230</v>
      </c>
      <c r="C13" s="37">
        <v>42587</v>
      </c>
      <c r="D13" s="70">
        <v>0</v>
      </c>
      <c r="E13" s="22">
        <v>53</v>
      </c>
      <c r="F13" s="71">
        <f t="shared" si="0"/>
        <v>53</v>
      </c>
    </row>
    <row r="14" spans="1:7" ht="19.5">
      <c r="A14" s="67" t="s">
        <v>183</v>
      </c>
      <c r="B14" s="36" t="s">
        <v>219</v>
      </c>
      <c r="C14" s="37">
        <v>42038</v>
      </c>
      <c r="D14" s="70">
        <v>0</v>
      </c>
      <c r="E14" s="22">
        <v>57</v>
      </c>
      <c r="F14" s="71">
        <f t="shared" si="0"/>
        <v>57</v>
      </c>
    </row>
    <row r="15" spans="1:7" ht="19.5">
      <c r="A15" s="67" t="s">
        <v>176</v>
      </c>
      <c r="B15" s="36" t="s">
        <v>223</v>
      </c>
      <c r="C15" s="37">
        <v>41428</v>
      </c>
      <c r="D15" s="70">
        <v>19</v>
      </c>
      <c r="E15" s="22">
        <v>59</v>
      </c>
      <c r="F15" s="71">
        <f t="shared" si="0"/>
        <v>40</v>
      </c>
    </row>
    <row r="16" spans="1:7" ht="19.5">
      <c r="A16" s="67" t="s">
        <v>178</v>
      </c>
      <c r="B16" s="36" t="s">
        <v>225</v>
      </c>
      <c r="C16" s="37">
        <v>41409</v>
      </c>
      <c r="D16" s="70">
        <v>11</v>
      </c>
      <c r="E16" s="22">
        <v>60</v>
      </c>
      <c r="F16" s="71">
        <f t="shared" si="0"/>
        <v>49</v>
      </c>
    </row>
    <row r="17" spans="1:7" ht="19.5">
      <c r="A17" s="67" t="s">
        <v>173</v>
      </c>
      <c r="B17" s="36" t="s">
        <v>216</v>
      </c>
      <c r="C17" s="37">
        <v>41592</v>
      </c>
      <c r="D17" s="70">
        <v>19</v>
      </c>
      <c r="E17" s="22">
        <v>62</v>
      </c>
      <c r="F17" s="71">
        <f t="shared" si="0"/>
        <v>43</v>
      </c>
      <c r="G17" s="99"/>
    </row>
    <row r="18" spans="1:7" ht="19.5">
      <c r="A18" s="67" t="s">
        <v>177</v>
      </c>
      <c r="B18" s="36" t="s">
        <v>216</v>
      </c>
      <c r="C18" s="37">
        <v>41775</v>
      </c>
      <c r="D18" s="70">
        <v>0</v>
      </c>
      <c r="E18" s="22">
        <v>62</v>
      </c>
      <c r="F18" s="71">
        <f t="shared" si="0"/>
        <v>62</v>
      </c>
      <c r="G18" s="99"/>
    </row>
    <row r="19" spans="1:7" ht="19.5">
      <c r="A19" s="67" t="s">
        <v>182</v>
      </c>
      <c r="B19" s="36" t="s">
        <v>214</v>
      </c>
      <c r="C19" s="37">
        <v>41620</v>
      </c>
      <c r="D19" s="70">
        <v>0</v>
      </c>
      <c r="E19" s="22">
        <v>67</v>
      </c>
      <c r="F19" s="71">
        <f t="shared" si="0"/>
        <v>67</v>
      </c>
      <c r="G19" s="99"/>
    </row>
    <row r="20" spans="1:7" ht="20.25" thickBot="1">
      <c r="A20" s="161" t="s">
        <v>180</v>
      </c>
      <c r="B20" s="162" t="s">
        <v>214</v>
      </c>
      <c r="C20" s="163">
        <v>41620</v>
      </c>
      <c r="D20" s="164">
        <v>0</v>
      </c>
      <c r="E20" s="165">
        <v>70</v>
      </c>
      <c r="F20" s="166">
        <f t="shared" si="0"/>
        <v>70</v>
      </c>
      <c r="G20" s="99"/>
    </row>
    <row r="21" spans="1:7">
      <c r="A21" s="102"/>
      <c r="B21" s="103"/>
      <c r="C21" s="104"/>
      <c r="D21" s="105"/>
      <c r="E21" s="94"/>
      <c r="F21" s="94"/>
      <c r="G21" s="94"/>
    </row>
    <row r="22" spans="1:7" ht="20.25" hidden="1" thickBot="1">
      <c r="A22" s="260" t="s">
        <v>38</v>
      </c>
      <c r="B22" s="261"/>
      <c r="C22" s="261"/>
      <c r="D22" s="261"/>
      <c r="E22" s="261"/>
      <c r="F22" s="262"/>
      <c r="G22" s="94"/>
    </row>
    <row r="23" spans="1:7" ht="20.25" hidden="1" thickBot="1">
      <c r="A23" s="95" t="s">
        <v>0</v>
      </c>
      <c r="B23" s="96" t="s">
        <v>9</v>
      </c>
      <c r="C23" s="96" t="s">
        <v>21</v>
      </c>
      <c r="D23" s="97" t="s">
        <v>1</v>
      </c>
      <c r="E23" s="98" t="s">
        <v>4</v>
      </c>
      <c r="F23" s="98" t="s">
        <v>5</v>
      </c>
      <c r="G23" s="94"/>
    </row>
    <row r="24" spans="1:7" ht="20.25" hidden="1" thickBot="1">
      <c r="A24" s="67"/>
      <c r="B24" s="36"/>
      <c r="C24" s="37"/>
      <c r="D24" s="70"/>
      <c r="E24" s="22"/>
      <c r="F24" s="71">
        <f t="shared" ref="F24:F31" si="1">(E24-D24)</f>
        <v>0</v>
      </c>
      <c r="G24" s="100" t="s">
        <v>27</v>
      </c>
    </row>
    <row r="25" spans="1:7" ht="20.25" hidden="1" thickBot="1">
      <c r="A25" s="67"/>
      <c r="B25" s="36"/>
      <c r="C25" s="37"/>
      <c r="D25" s="70"/>
      <c r="E25" s="22"/>
      <c r="F25" s="71">
        <f t="shared" si="1"/>
        <v>0</v>
      </c>
      <c r="G25" s="101" t="s">
        <v>17</v>
      </c>
    </row>
    <row r="26" spans="1:7" ht="19.5" hidden="1">
      <c r="A26" s="67"/>
      <c r="B26" s="36"/>
      <c r="C26" s="37"/>
      <c r="D26" s="70"/>
      <c r="E26" s="22"/>
      <c r="F26" s="71">
        <f t="shared" si="1"/>
        <v>0</v>
      </c>
      <c r="G26" s="94"/>
    </row>
    <row r="27" spans="1:7" ht="19.5" hidden="1">
      <c r="A27" s="67"/>
      <c r="B27" s="36"/>
      <c r="C27" s="37"/>
      <c r="D27" s="70"/>
      <c r="E27" s="22"/>
      <c r="F27" s="71">
        <f t="shared" si="1"/>
        <v>0</v>
      </c>
      <c r="G27" s="94"/>
    </row>
    <row r="28" spans="1:7" ht="19.5" hidden="1">
      <c r="A28" s="67"/>
      <c r="B28" s="36"/>
      <c r="C28" s="37"/>
      <c r="D28" s="70"/>
      <c r="E28" s="22"/>
      <c r="F28" s="71">
        <f t="shared" si="1"/>
        <v>0</v>
      </c>
      <c r="G28" s="94"/>
    </row>
    <row r="29" spans="1:7" ht="19.5" hidden="1">
      <c r="A29" s="67"/>
      <c r="B29" s="36"/>
      <c r="C29" s="37"/>
      <c r="D29" s="70"/>
      <c r="E29" s="22"/>
      <c r="F29" s="71">
        <f t="shared" si="1"/>
        <v>0</v>
      </c>
    </row>
    <row r="30" spans="1:7" ht="19.5" hidden="1">
      <c r="A30" s="67"/>
      <c r="B30" s="36"/>
      <c r="C30" s="37"/>
      <c r="D30" s="70"/>
      <c r="E30" s="22"/>
      <c r="F30" s="71">
        <f t="shared" si="1"/>
        <v>0</v>
      </c>
    </row>
    <row r="31" spans="1:7" ht="20.25" hidden="1" thickBot="1">
      <c r="A31" s="161"/>
      <c r="B31" s="162"/>
      <c r="C31" s="163"/>
      <c r="D31" s="164"/>
      <c r="E31" s="165"/>
      <c r="F31" s="166">
        <f t="shared" si="1"/>
        <v>0</v>
      </c>
    </row>
    <row r="32" spans="1:7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</sheetData>
  <sortState ref="A10:F20">
    <sortCondition ref="E10:E20"/>
  </sortState>
  <mergeCells count="8">
    <mergeCell ref="A6:F6"/>
    <mergeCell ref="A8:F8"/>
    <mergeCell ref="A22:F22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P65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26"/>
    <col min="9" max="16384" width="11.42578125" style="1"/>
  </cols>
  <sheetData>
    <row r="1" spans="1:16" ht="30.75">
      <c r="A1" s="247" t="str">
        <f>JUV!A1</f>
        <v>EL VALLE DE TANDIL</v>
      </c>
      <c r="B1" s="247"/>
      <c r="C1" s="247"/>
      <c r="D1" s="247"/>
      <c r="E1" s="247"/>
      <c r="F1" s="247"/>
    </row>
    <row r="2" spans="1:16" ht="23.25">
      <c r="A2" s="251" t="str">
        <f>JUV!A2</f>
        <v>GOLF CLUB</v>
      </c>
      <c r="B2" s="251"/>
      <c r="C2" s="251"/>
      <c r="D2" s="251"/>
      <c r="E2" s="251"/>
      <c r="F2" s="251"/>
    </row>
    <row r="3" spans="1:16" ht="19.5">
      <c r="A3" s="248" t="s">
        <v>7</v>
      </c>
      <c r="B3" s="248"/>
      <c r="C3" s="248"/>
      <c r="D3" s="248"/>
      <c r="E3" s="248"/>
      <c r="F3" s="248"/>
    </row>
    <row r="4" spans="1:16" ht="26.25">
      <c r="A4" s="249" t="s">
        <v>12</v>
      </c>
      <c r="B4" s="249"/>
      <c r="C4" s="249"/>
      <c r="D4" s="249"/>
      <c r="E4" s="249"/>
      <c r="F4" s="249"/>
    </row>
    <row r="5" spans="1:16" ht="19.5">
      <c r="A5" s="250" t="s">
        <v>14</v>
      </c>
      <c r="B5" s="250"/>
      <c r="C5" s="250"/>
      <c r="D5" s="250"/>
      <c r="E5" s="250"/>
      <c r="F5" s="250"/>
    </row>
    <row r="6" spans="1:16" ht="19.5">
      <c r="A6" s="243" t="str">
        <f>JUV!A6</f>
        <v>MARTES 01 DE MARZO DE 2022</v>
      </c>
      <c r="B6" s="243"/>
      <c r="C6" s="243"/>
      <c r="D6" s="243"/>
      <c r="E6" s="243"/>
      <c r="F6" s="243"/>
    </row>
    <row r="7" spans="1:16" ht="20.25" thickBot="1">
      <c r="A7" s="10"/>
      <c r="B7" s="10"/>
      <c r="C7" s="10"/>
      <c r="D7" s="10"/>
      <c r="E7" s="10"/>
      <c r="F7" s="10"/>
    </row>
    <row r="8" spans="1:16" ht="20.25" thickBot="1">
      <c r="A8" s="253" t="s">
        <v>26</v>
      </c>
      <c r="B8" s="254"/>
      <c r="C8" s="254"/>
      <c r="D8" s="254"/>
      <c r="E8" s="254"/>
      <c r="F8" s="255"/>
    </row>
    <row r="9" spans="1:16" s="64" customFormat="1" ht="20.25" thickBot="1">
      <c r="A9" s="19" t="s">
        <v>0</v>
      </c>
      <c r="B9" s="68" t="s">
        <v>9</v>
      </c>
      <c r="C9" s="68" t="s">
        <v>21</v>
      </c>
      <c r="D9" s="69" t="s">
        <v>1</v>
      </c>
      <c r="E9" s="4" t="s">
        <v>4</v>
      </c>
      <c r="F9" s="4" t="s">
        <v>5</v>
      </c>
      <c r="H9" s="26"/>
      <c r="K9" s="1"/>
      <c r="L9" s="1"/>
      <c r="M9" s="1"/>
      <c r="N9" s="1"/>
      <c r="O9" s="1"/>
      <c r="P9" s="1"/>
    </row>
    <row r="10" spans="1:16" ht="20.25" thickBot="1">
      <c r="A10" s="67" t="s">
        <v>199</v>
      </c>
      <c r="B10" s="36" t="s">
        <v>44</v>
      </c>
      <c r="C10" s="37">
        <v>39638</v>
      </c>
      <c r="D10" s="70">
        <v>-2</v>
      </c>
      <c r="E10" s="211">
        <v>55</v>
      </c>
      <c r="F10" s="71">
        <f>(E10-D10)</f>
        <v>57</v>
      </c>
      <c r="G10" s="79" t="s">
        <v>27</v>
      </c>
      <c r="J10" s="64"/>
      <c r="K10" s="64"/>
      <c r="L10" s="64"/>
      <c r="M10" s="64"/>
    </row>
    <row r="11" spans="1:16" ht="20.25" thickBot="1">
      <c r="A11" s="67" t="s">
        <v>198</v>
      </c>
      <c r="B11" s="36" t="s">
        <v>215</v>
      </c>
      <c r="C11" s="37">
        <v>39442</v>
      </c>
      <c r="D11" s="70">
        <v>-2</v>
      </c>
      <c r="E11" s="22">
        <v>80</v>
      </c>
      <c r="F11" s="212">
        <f>(E11-D11)</f>
        <v>82</v>
      </c>
      <c r="G11" s="79" t="s">
        <v>17</v>
      </c>
      <c r="J11" s="64"/>
      <c r="K11" s="64"/>
      <c r="L11" s="64"/>
      <c r="M11" s="64"/>
      <c r="N11" s="64"/>
      <c r="O11" s="64"/>
    </row>
    <row r="12" spans="1:16" ht="20.25" thickBot="1">
      <c r="A12" s="207" t="s">
        <v>197</v>
      </c>
      <c r="B12" s="162" t="s">
        <v>214</v>
      </c>
      <c r="C12" s="163">
        <v>38896</v>
      </c>
      <c r="D12" s="208" t="s">
        <v>10</v>
      </c>
      <c r="E12" s="209" t="s">
        <v>10</v>
      </c>
      <c r="F12" s="210" t="s">
        <v>10</v>
      </c>
    </row>
    <row r="13" spans="1:16">
      <c r="F13" s="1"/>
    </row>
    <row r="14" spans="1:16">
      <c r="F14" s="1"/>
    </row>
    <row r="15" spans="1:16">
      <c r="F15" s="1"/>
    </row>
    <row r="16" spans="1:16">
      <c r="F16" s="1"/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4" spans="6:6">
      <c r="F24" s="1"/>
    </row>
    <row r="25" spans="6:6">
      <c r="F25" s="1"/>
    </row>
    <row r="26" spans="6:6">
      <c r="F26" s="1"/>
    </row>
    <row r="27" spans="6:6">
      <c r="F27" s="1"/>
    </row>
    <row r="28" spans="6:6">
      <c r="F28" s="1"/>
    </row>
    <row r="29" spans="6:6">
      <c r="F29" s="1"/>
    </row>
    <row r="30" spans="6:6">
      <c r="F30" s="1"/>
    </row>
    <row r="31" spans="6:6">
      <c r="F31" s="1"/>
    </row>
    <row r="32" spans="6:6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</sheetData>
  <sortState ref="A10:F12">
    <sortCondition ref="E10:E12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4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.75">
      <c r="A1" s="247" t="str">
        <f>JUV!A1</f>
        <v>EL VALLE DE TANDIL</v>
      </c>
      <c r="B1" s="247"/>
      <c r="C1" s="247"/>
    </row>
    <row r="2" spans="1:4" ht="23.25">
      <c r="A2" s="251" t="str">
        <f>JUV!A2</f>
        <v>GOLF CLUB</v>
      </c>
      <c r="B2" s="251"/>
      <c r="C2" s="251"/>
    </row>
    <row r="3" spans="1:4">
      <c r="A3" s="263" t="s">
        <v>7</v>
      </c>
      <c r="B3" s="263"/>
      <c r="C3" s="263"/>
    </row>
    <row r="4" spans="1:4" ht="26.25">
      <c r="A4" s="249" t="s">
        <v>12</v>
      </c>
      <c r="B4" s="249"/>
      <c r="C4" s="249"/>
    </row>
    <row r="5" spans="1:4" ht="19.5">
      <c r="A5" s="250" t="s">
        <v>19</v>
      </c>
      <c r="B5" s="250"/>
      <c r="C5" s="250"/>
    </row>
    <row r="6" spans="1:4" ht="19.5">
      <c r="A6" s="243" t="str">
        <f>JUV!A6</f>
        <v>MARTES 01 DE MARZO DE 2022</v>
      </c>
      <c r="B6" s="243"/>
      <c r="C6" s="243"/>
    </row>
    <row r="7" spans="1:4" ht="20.25" thickBot="1">
      <c r="A7" s="9"/>
      <c r="B7" s="9"/>
      <c r="C7" s="9"/>
    </row>
    <row r="8" spans="1:4" ht="20.25" thickBot="1">
      <c r="A8" s="253" t="s">
        <v>13</v>
      </c>
      <c r="B8" s="254"/>
      <c r="C8" s="255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58"/>
    </row>
    <row r="10" spans="1:4" ht="20.25" thickBot="1">
      <c r="A10" s="5" t="s">
        <v>190</v>
      </c>
      <c r="B10" s="7" t="s">
        <v>219</v>
      </c>
      <c r="C10" s="6">
        <v>32</v>
      </c>
      <c r="D10" s="25" t="s">
        <v>20</v>
      </c>
    </row>
    <row r="11" spans="1:4" ht="20.25" thickBot="1">
      <c r="A11" s="5" t="s">
        <v>191</v>
      </c>
      <c r="B11" s="7" t="s">
        <v>223</v>
      </c>
      <c r="C11" s="6">
        <v>33</v>
      </c>
      <c r="D11" s="25" t="s">
        <v>20</v>
      </c>
    </row>
    <row r="12" spans="1:4" ht="20.25" thickBot="1">
      <c r="A12" s="5" t="s">
        <v>187</v>
      </c>
      <c r="B12" s="7" t="s">
        <v>217</v>
      </c>
      <c r="C12" s="6">
        <v>35</v>
      </c>
      <c r="D12" s="25" t="s">
        <v>20</v>
      </c>
    </row>
    <row r="13" spans="1:4" ht="20.25" thickBot="1">
      <c r="A13" s="5" t="s">
        <v>184</v>
      </c>
      <c r="B13" s="7" t="s">
        <v>225</v>
      </c>
      <c r="C13" s="6">
        <v>35</v>
      </c>
      <c r="D13" s="25" t="s">
        <v>20</v>
      </c>
    </row>
    <row r="14" spans="1:4" ht="20.25" thickBot="1">
      <c r="A14" s="5" t="s">
        <v>188</v>
      </c>
      <c r="B14" s="7" t="s">
        <v>223</v>
      </c>
      <c r="C14" s="6">
        <v>36</v>
      </c>
      <c r="D14" s="25" t="s">
        <v>20</v>
      </c>
    </row>
    <row r="15" spans="1:4" ht="20.25" thickBot="1">
      <c r="A15" s="5" t="s">
        <v>186</v>
      </c>
      <c r="B15" s="7" t="s">
        <v>219</v>
      </c>
      <c r="C15" s="6">
        <v>39</v>
      </c>
      <c r="D15" s="25" t="s">
        <v>20</v>
      </c>
    </row>
    <row r="16" spans="1:4" ht="20.25" thickBot="1">
      <c r="A16" s="5" t="s">
        <v>192</v>
      </c>
      <c r="B16" s="7" t="s">
        <v>44</v>
      </c>
      <c r="C16" s="6">
        <v>39</v>
      </c>
      <c r="D16" s="25" t="s">
        <v>20</v>
      </c>
    </row>
    <row r="17" spans="1:4" ht="20.25" thickBot="1">
      <c r="A17" s="5" t="s">
        <v>195</v>
      </c>
      <c r="B17" s="7" t="s">
        <v>215</v>
      </c>
      <c r="C17" s="6">
        <v>39</v>
      </c>
      <c r="D17" s="25" t="s">
        <v>20</v>
      </c>
    </row>
    <row r="18" spans="1:4" ht="20.25" thickBot="1">
      <c r="A18" s="5" t="s">
        <v>189</v>
      </c>
      <c r="B18" s="7" t="s">
        <v>219</v>
      </c>
      <c r="C18" s="6">
        <v>43</v>
      </c>
      <c r="D18" s="25" t="s">
        <v>20</v>
      </c>
    </row>
    <row r="19" spans="1:4" ht="20.25" thickBot="1">
      <c r="A19" s="5" t="s">
        <v>185</v>
      </c>
      <c r="B19" s="7" t="s">
        <v>44</v>
      </c>
      <c r="C19" s="6">
        <v>50</v>
      </c>
      <c r="D19" s="25" t="s">
        <v>20</v>
      </c>
    </row>
    <row r="20" spans="1:4" ht="20.25" thickBot="1">
      <c r="A20" s="233" t="s">
        <v>194</v>
      </c>
      <c r="B20" s="234" t="s">
        <v>215</v>
      </c>
      <c r="C20" s="235">
        <v>50</v>
      </c>
      <c r="D20" s="25" t="s">
        <v>20</v>
      </c>
    </row>
    <row r="21" spans="1:4" ht="20.25" thickBot="1">
      <c r="A21" s="92"/>
      <c r="B21" s="93"/>
      <c r="C21" s="61"/>
    </row>
    <row r="22" spans="1:4" ht="20.25" thickBot="1">
      <c r="A22" s="253" t="s">
        <v>33</v>
      </c>
      <c r="B22" s="254"/>
      <c r="C22" s="255"/>
    </row>
    <row r="23" spans="1:4" ht="20.25" thickBot="1">
      <c r="A23" s="4" t="s">
        <v>0</v>
      </c>
      <c r="B23" s="4" t="s">
        <v>9</v>
      </c>
      <c r="C23" s="4" t="s">
        <v>8</v>
      </c>
      <c r="D23" s="89"/>
    </row>
    <row r="24" spans="1:4" ht="20.25" thickBot="1">
      <c r="A24" s="5"/>
      <c r="B24" s="7"/>
      <c r="C24" s="6"/>
      <c r="D24" s="25" t="s">
        <v>20</v>
      </c>
    </row>
    <row r="25" spans="1:4" ht="20.25" thickBot="1">
      <c r="A25" s="5"/>
      <c r="B25" s="7"/>
      <c r="C25" s="6"/>
      <c r="D25" s="25" t="s">
        <v>20</v>
      </c>
    </row>
    <row r="26" spans="1:4" ht="20.25" thickBot="1">
      <c r="A26" s="5"/>
      <c r="B26" s="7"/>
      <c r="C26" s="6"/>
      <c r="D26" s="25" t="s">
        <v>20</v>
      </c>
    </row>
    <row r="27" spans="1:4" ht="20.25" thickBot="1">
      <c r="A27" s="5"/>
      <c r="B27" s="7"/>
      <c r="C27" s="6"/>
      <c r="D27" s="25" t="s">
        <v>20</v>
      </c>
    </row>
    <row r="28" spans="1:4" ht="20.25" thickBot="1">
      <c r="A28" s="5"/>
      <c r="B28" s="7"/>
      <c r="C28" s="6"/>
      <c r="D28" s="25" t="s">
        <v>20</v>
      </c>
    </row>
    <row r="29" spans="1:4" ht="20.25" thickBot="1">
      <c r="A29" s="5"/>
      <c r="B29" s="7"/>
      <c r="C29" s="6"/>
      <c r="D29" s="25" t="s">
        <v>20</v>
      </c>
    </row>
    <row r="30" spans="1:4" ht="20.25" thickBot="1">
      <c r="A30" s="5"/>
      <c r="B30" s="7"/>
      <c r="C30" s="6"/>
      <c r="D30" s="25" t="s">
        <v>20</v>
      </c>
    </row>
    <row r="31" spans="1:4" ht="20.25" thickBot="1">
      <c r="A31" s="5"/>
      <c r="B31" s="7"/>
      <c r="C31" s="6"/>
      <c r="D31" s="25" t="s">
        <v>20</v>
      </c>
    </row>
    <row r="32" spans="1:4" ht="20.25" thickBot="1">
      <c r="A32" s="5"/>
      <c r="B32" s="7"/>
      <c r="C32" s="6"/>
      <c r="D32" s="25" t="s">
        <v>20</v>
      </c>
    </row>
    <row r="33" spans="1:4" ht="20.25" thickBot="1">
      <c r="A33" s="5"/>
      <c r="B33" s="7"/>
      <c r="C33" s="6"/>
      <c r="D33" s="25" t="s">
        <v>20</v>
      </c>
    </row>
    <row r="34" spans="1:4" ht="20.25" thickBot="1">
      <c r="A34" s="5"/>
      <c r="B34" s="7"/>
      <c r="C34" s="6"/>
      <c r="D34" s="25" t="s">
        <v>20</v>
      </c>
    </row>
  </sheetData>
  <sortState ref="A10:C20">
    <sortCondition ref="C10:C20"/>
  </sortState>
  <mergeCells count="8">
    <mergeCell ref="A22:C22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HORARIOS</vt:lpstr>
      <vt:lpstr>TODOS GROSS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2022-03-01T21:38:32Z</cp:lastPrinted>
  <dcterms:created xsi:type="dcterms:W3CDTF">2000-04-30T13:23:02Z</dcterms:created>
  <dcterms:modified xsi:type="dcterms:W3CDTF">2022-03-01T21:39:31Z</dcterms:modified>
</cp:coreProperties>
</file>